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ilpros.sharepoint.com/teams/VCTCCamarilloStationADAImprovementProject/Shared Documents/General/450 Bid Support/04 Documents for Addendum #2/"/>
    </mc:Choice>
  </mc:AlternateContent>
  <xr:revisionPtr revIDLastSave="5" documentId="13_ncr:1_{284B73AE-C8A4-4F27-AFBC-1366350B7903}" xr6:coauthVersionLast="47" xr6:coauthVersionMax="47" xr10:uidLastSave="{D6EBA6AC-9F0F-4242-9ADD-EB74FBB5D064}"/>
  <bookViews>
    <workbookView xWindow="-110" yWindow="-110" windowWidth="38620" windowHeight="21100" xr2:uid="{00000000-000D-0000-FFFF-FFFF00000000}"/>
  </bookViews>
  <sheets>
    <sheet name="Bid Sheet" sheetId="5" r:id="rId1"/>
  </sheets>
  <definedNames>
    <definedName name="_xlnm._FilterDatabase" localSheetId="0" hidden="1">'Bid Sheet'!$A$6:$H$105</definedName>
    <definedName name="_xlnm.Print_Area" localSheetId="0">'Bid Sheet'!$A$1:$H$105</definedName>
    <definedName name="_xlnm.Print_Titles" localSheetId="0">'Bid Sheet'!$1:$6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5" l="1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4" i="5"/>
  <c r="G13" i="5"/>
  <c r="G12" i="5"/>
  <c r="G11" i="5"/>
  <c r="G10" i="5"/>
  <c r="G9" i="5"/>
  <c r="E42" i="5"/>
  <c r="G105" i="5" l="1"/>
  <c r="A102" i="5"/>
  <c r="A103" i="5"/>
  <c r="A104" i="5" s="1"/>
  <c r="E59" i="5"/>
  <c r="A40" i="5"/>
  <c r="A41" i="5" s="1"/>
  <c r="A42" i="5" s="1"/>
  <c r="A43" i="5" s="1"/>
  <c r="A44" i="5" s="1"/>
  <c r="A45" i="5" s="1"/>
  <c r="A46" i="5" s="1"/>
  <c r="E25" i="5"/>
  <c r="A20" i="5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E19" i="5"/>
  <c r="A47" i="5" l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l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</calcChain>
</file>

<file path=xl/sharedStrings.xml><?xml version="1.0" encoding="utf-8"?>
<sst xmlns="http://schemas.openxmlformats.org/spreadsheetml/2006/main" count="392" uniqueCount="191">
  <si>
    <t>BID SHEET</t>
  </si>
  <si>
    <t>Project Name:</t>
  </si>
  <si>
    <t>Camarillo Station ADA Improvements Project</t>
  </si>
  <si>
    <t>Design Level:</t>
  </si>
  <si>
    <t xml:space="preserve">Last Updated: </t>
  </si>
  <si>
    <t>NO.</t>
  </si>
  <si>
    <t>SPEC / REFERENCE</t>
  </si>
  <si>
    <t>WORK DESCRIPTION</t>
  </si>
  <si>
    <t>UNIT</t>
  </si>
  <si>
    <t>QUANTITY</t>
  </si>
  <si>
    <t>UNIT COST</t>
  </si>
  <si>
    <t>TOTAL COST</t>
  </si>
  <si>
    <t>Location of the Pay Item</t>
  </si>
  <si>
    <t>SCHEDULE A - BASE BID</t>
  </si>
  <si>
    <t>1 GENERAL</t>
  </si>
  <si>
    <t>01 71 13</t>
  </si>
  <si>
    <t>Mobilization / Demobilization</t>
  </si>
  <si>
    <t>LS</t>
  </si>
  <si>
    <t>Throughout site</t>
  </si>
  <si>
    <t>01 57 19</t>
  </si>
  <si>
    <t>SWPPP</t>
  </si>
  <si>
    <t>Temporary BMP during construction</t>
  </si>
  <si>
    <t>Water Service</t>
  </si>
  <si>
    <t>31 11 00</t>
  </si>
  <si>
    <t>Clearing/Grubbing</t>
  </si>
  <si>
    <t>01 55 26</t>
  </si>
  <si>
    <t>Traffic Control Work</t>
  </si>
  <si>
    <t>2 UTILITITES</t>
  </si>
  <si>
    <t>01 14 19</t>
  </si>
  <si>
    <t>Utility Relocation (Allowance)</t>
  </si>
  <si>
    <t>Allowance</t>
  </si>
  <si>
    <t>3 DEMOLITION</t>
  </si>
  <si>
    <t>31 11 50</t>
  </si>
  <si>
    <t xml:space="preserve">Remove Concrete Pavement </t>
  </si>
  <si>
    <t>SF</t>
  </si>
  <si>
    <t xml:space="preserve">Site Entrances Parking Lot </t>
  </si>
  <si>
    <t xml:space="preserve">Sawcut and Demolish Structural Concrete Slab Full Depth Removal (Platform)  </t>
  </si>
  <si>
    <t xml:space="preserve">East Platform and West platform near mini-high </t>
  </si>
  <si>
    <t>Remove PCC Sidewalk</t>
  </si>
  <si>
    <t>West and East Parking Lot</t>
  </si>
  <si>
    <t>Remove AC Pavement (Approx. 11")</t>
  </si>
  <si>
    <t>Remove Mini High Platform</t>
  </si>
  <si>
    <t>West and East Mini High Platforms</t>
  </si>
  <si>
    <t>Remove Curb Only</t>
  </si>
  <si>
    <t>LF</t>
  </si>
  <si>
    <t>Remove Curb and Gutter</t>
  </si>
  <si>
    <t xml:space="preserve">West Parking Lot </t>
  </si>
  <si>
    <t>Remove PCC Ribbon Gutter</t>
  </si>
  <si>
    <t>West Parking Lot</t>
  </si>
  <si>
    <t>Remove Sign and Post (To Be Salvaged)</t>
  </si>
  <si>
    <t>EA</t>
  </si>
  <si>
    <t>Remove Pull Box</t>
  </si>
  <si>
    <t>Remove and Salvage Wheel Stops</t>
  </si>
  <si>
    <t>Remove Wheel Stops</t>
  </si>
  <si>
    <t xml:space="preserve">East Parking Lot </t>
  </si>
  <si>
    <t>Remove Bollards</t>
  </si>
  <si>
    <t xml:space="preserve">West Platform </t>
  </si>
  <si>
    <t>Remove Sign Only</t>
  </si>
  <si>
    <t>Throughout Site</t>
  </si>
  <si>
    <t xml:space="preserve">Remove Detectable Warning Surface </t>
  </si>
  <si>
    <t xml:space="preserve">Site Entrance, Rail Platforms </t>
  </si>
  <si>
    <t>Relocate AMTRAK Lift</t>
  </si>
  <si>
    <t xml:space="preserve">East Platform </t>
  </si>
  <si>
    <t>Remove Temporary Pavement</t>
  </si>
  <si>
    <t>Remove Bench</t>
  </si>
  <si>
    <t>Remove Irrigation Facility</t>
  </si>
  <si>
    <t>4 EXTERIOR IMPROVEMENTS</t>
  </si>
  <si>
    <t xml:space="preserve">32 16 00 </t>
  </si>
  <si>
    <t>Construct 4" PCC Sidewalk on 6" Base per SSPWC STD Plan 112-2</t>
  </si>
  <si>
    <t xml:space="preserve">Throughout Site </t>
  </si>
  <si>
    <t xml:space="preserve">Construct Curb Ramp per SSPWC STD Plan 111-5 Type per Plan </t>
  </si>
  <si>
    <t>Construct Modified Curb Only Per SSPWC STD Plan 120-3 Height Per Plan Detail 3 on Sheet DT-01</t>
  </si>
  <si>
    <t>Install 6" Curb and gutter per SSPWC STD Plan 121-3 Modified per Detail on Sheet DT-01</t>
  </si>
  <si>
    <t>32 16 00</t>
  </si>
  <si>
    <t>Construct Concrete Pavement</t>
  </si>
  <si>
    <t>(N) Construct Concrete Pavement Finish, Joints &amp; Color</t>
  </si>
  <si>
    <t>(E) Construct Concrete Pavement Sandblasting / Prep</t>
  </si>
  <si>
    <t>(E) Construct Concrete Pavement Finishes and Joints</t>
  </si>
  <si>
    <t>Art Finishes (Horse shoe impressions and tile emblem relocations)</t>
  </si>
  <si>
    <t>Both Platforms</t>
  </si>
  <si>
    <t>SCRRA ES3201</t>
  </si>
  <si>
    <t>Construct 6" PCC Platform on 6" CMB</t>
  </si>
  <si>
    <t>Both Platforms, entry</t>
  </si>
  <si>
    <t xml:space="preserve">Grind Platform to 2% Max Cross Slope </t>
  </si>
  <si>
    <t xml:space="preserve">West and East Platform </t>
  </si>
  <si>
    <t>03 31 00</t>
  </si>
  <si>
    <t xml:space="preserve">Fill in Gaps </t>
  </si>
  <si>
    <t xml:space="preserve">West Platform Near Mini-High </t>
  </si>
  <si>
    <t>03 21 00, 03 31 00, 05 52 00, 05 55 00, 08 70 00, 09 61 50, 09 90 00</t>
  </si>
  <si>
    <t>Type 2 Side Platform Mini-High and Appurtenances per SCRRA ES3101-2 (Inclusive of structural concrete, reinforcing steel, railings, miscellaneous metals, finish hardware, painting and coatings, bollards, and black and white detectable warning tactiles)</t>
  </si>
  <si>
    <t>34 11 27</t>
  </si>
  <si>
    <t>Concrete Slab Compacted Aggregate Base (Platform)</t>
  </si>
  <si>
    <t>CY</t>
  </si>
  <si>
    <t>31 20 00</t>
  </si>
  <si>
    <t>Structural Excavation</t>
  </si>
  <si>
    <t>West and East Platform (Under Platform at Mini-Highs)</t>
  </si>
  <si>
    <t>03 21 00</t>
  </si>
  <si>
    <t>Structural Concrete</t>
  </si>
  <si>
    <t xml:space="preserve"> CY </t>
  </si>
  <si>
    <t>West and East Platform (Mini-high and Platform under Mini-High)</t>
  </si>
  <si>
    <t>05 52 00</t>
  </si>
  <si>
    <t xml:space="preserve"> LF </t>
  </si>
  <si>
    <t>09 61 50</t>
  </si>
  <si>
    <t>Install Detectable Warning Surface per SSPWC Standard Plan 111-5 Detail on Sheet 10 (Parking Lot)</t>
  </si>
  <si>
    <t>West and East Platform</t>
  </si>
  <si>
    <t>Install Directional Bar Tile per SCRRA ES3203 (Metrolink Standards)</t>
  </si>
  <si>
    <t>32 12 00</t>
  </si>
  <si>
    <t>Construct AC Pavement Per Detail 8 on Sheet DT-01</t>
  </si>
  <si>
    <t>Construct Pervious Pavement</t>
  </si>
  <si>
    <t>SSPWC 122-3</t>
  </si>
  <si>
    <t>Construct Ribbon Gutter Per Detail 7 on Sheet DT-01</t>
  </si>
  <si>
    <t>SCRRA ES3504</t>
  </si>
  <si>
    <t>Replace Exist. VMS Anti-glare Glass Per SCRRA STD Plan ES3504</t>
  </si>
  <si>
    <t>SCRRA ES3323</t>
  </si>
  <si>
    <t>Install SCRRA Type 16 Sign Per STD DWG ES3323</t>
  </si>
  <si>
    <t>Mini-High Platforms East and West</t>
  </si>
  <si>
    <t>SCRRA ES3101</t>
  </si>
  <si>
    <t>Install SCRRA Modified Sign R5-1 Per STD DWG ES3101</t>
  </si>
  <si>
    <t>Relocate Light Pole</t>
  </si>
  <si>
    <t xml:space="preserve">Relocate Bench </t>
  </si>
  <si>
    <t>32 17 13</t>
  </si>
  <si>
    <t>Install Salvaged Wheel Stop</t>
  </si>
  <si>
    <t xml:space="preserve">Install New Wheel Stops </t>
  </si>
  <si>
    <t>32 17 23</t>
  </si>
  <si>
    <t>Install Salvaged Accessibility Sign and Post R99C</t>
  </si>
  <si>
    <t>Install ADA Accessible Parking Markings Per Caltrans STD Plans A24C and A90A per Plan</t>
  </si>
  <si>
    <t>Install 12" White Cross Hatched Lines at 36" OC.(Thermoplastic)</t>
  </si>
  <si>
    <t>Install 4" Blue Diagonal Striping at 36" Max</t>
  </si>
  <si>
    <t>Install 4" Blue Striping Paint</t>
  </si>
  <si>
    <t>Caltrans STD Specs 84-9</t>
  </si>
  <si>
    <t>Blackout Existing Striping</t>
  </si>
  <si>
    <t>MUTCD 3B.23</t>
  </si>
  <si>
    <t xml:space="preserve">Paint Green Curb, 2 Coats (Length per Plan) - Passenger Drop off /Pick up </t>
  </si>
  <si>
    <t xml:space="preserve">Throughout site </t>
  </si>
  <si>
    <t>Paint Red Curb, 2 Coats (Length per Plan) - No Parking</t>
  </si>
  <si>
    <t xml:space="preserve">Paint Blue Curb, 2 Coats (length per Plan) - ADA Parking  </t>
  </si>
  <si>
    <t>CBC 11B-703.5.5</t>
  </si>
  <si>
    <t>Replace Sign in Kind with ADA Compliant Character Height</t>
  </si>
  <si>
    <t>Caltrans STD Plan A24F</t>
  </si>
  <si>
    <t xml:space="preserve">Install Pavement Markings per Caltrans STD Plan A24F, Type as Noted </t>
  </si>
  <si>
    <t>MUTCD R7-8B</t>
  </si>
  <si>
    <t xml:space="preserve">Install Van Accessible Sign MUTCD R7-8B (12"X36") with Post </t>
  </si>
  <si>
    <t xml:space="preserve">Caltrans STD Plan A24F </t>
  </si>
  <si>
    <t xml:space="preserve">Install 12" Thermoplastic White Basic Crosswalk per Caltrans STD Plans A24F </t>
  </si>
  <si>
    <t>R25C (CA) (Mod)</t>
  </si>
  <si>
    <t xml:space="preserve">Install 15 min. Loading Zone Sign </t>
  </si>
  <si>
    <t>Install 12" White Limit Line per Caltrans STD Plan A24F</t>
  </si>
  <si>
    <t>Caltrans STD Plan A24E</t>
  </si>
  <si>
    <t>Install "NO PARKING" Lettering 12" Per Detail on Sheet DT-01</t>
  </si>
  <si>
    <t>10 14 55, 31 11 50</t>
  </si>
  <si>
    <t>Replace Signage and/or adjust at Platform</t>
  </si>
  <si>
    <t>26 05 00</t>
  </si>
  <si>
    <t>Replace Pull Box (Paving Replacement)</t>
  </si>
  <si>
    <t>Adjust Pull Box To Grade (Grind Areas)</t>
  </si>
  <si>
    <t>Replace Pull Box (Relocate)</t>
  </si>
  <si>
    <t>East Platform</t>
  </si>
  <si>
    <t>Adjust Sign to Grade</t>
  </si>
  <si>
    <t xml:space="preserve">Adjust Manhole </t>
  </si>
  <si>
    <t>Install Bollards Per SCRRA ES3101</t>
  </si>
  <si>
    <t>Mini-High Platform East</t>
  </si>
  <si>
    <t>SCRRA ES5107</t>
  </si>
  <si>
    <t>Install Bollards Per SCRRA ES5107</t>
  </si>
  <si>
    <t>32 80 00</t>
  </si>
  <si>
    <t>Install Irrigation / Retrofit existing lines</t>
  </si>
  <si>
    <t xml:space="preserve">Install Temporary Asphalt Pavement </t>
  </si>
  <si>
    <t>32 90 00</t>
  </si>
  <si>
    <t xml:space="preserve">Install Landscaping </t>
  </si>
  <si>
    <t>SCRRA ES5105</t>
  </si>
  <si>
    <t>Install Mesh Fencing</t>
  </si>
  <si>
    <t>Relocate Hospital Sign</t>
  </si>
  <si>
    <t>CBC 11B-705.1.1.3.2</t>
  </si>
  <si>
    <t>Install 1" Wide Contrast Stripe</t>
  </si>
  <si>
    <t>Geosynthetic Reinforcement</t>
  </si>
  <si>
    <t>SQYD</t>
  </si>
  <si>
    <t>SCHEDULE A - BASE BID CONSTRUCTION COST:</t>
  </si>
  <si>
    <t>AL</t>
  </si>
  <si>
    <t>Adjust Bike Rack to Grade</t>
  </si>
  <si>
    <t>UPRR Required Utility Observation (Allowance)</t>
  </si>
  <si>
    <t>01 11 16</t>
  </si>
  <si>
    <t>Relocate Crosswalk Push Button</t>
  </si>
  <si>
    <t>Daily Drive Entrance</t>
  </si>
  <si>
    <t>Caltrans ES-5D</t>
  </si>
  <si>
    <t>Caltrans</t>
  </si>
  <si>
    <t>Addendum #2</t>
  </si>
  <si>
    <t>Construct Metal Handrailing Per SCRRA STD Plan ES3101</t>
  </si>
  <si>
    <t>Caltrans A87A</t>
  </si>
  <si>
    <t>Construct Driveway per Caltrans Std A87A Modified Per Plan</t>
  </si>
  <si>
    <t>Caltrans ES-5B</t>
  </si>
  <si>
    <t>Replace Traffic Loop Stubout in Kind per Caltrans ES-5D</t>
  </si>
  <si>
    <t>Replace Traffic Loops in Kind per Caltrans ES-5B</t>
  </si>
  <si>
    <t>Remove and Replace 24" Wide Detectable Warning Tile per SCRRA ES3201/ES3203 (Metrolink Platforms)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</si>
</sst>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_);_(&quot;$&quot;* \(#,##0\);_(&quot;$&quot;* &quot;-&quot;??_);_(@_)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Times New Roman"/>
      <family val="1"/>
    </font>
    <font>
      <sz val="9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99CC"/>
      </patternFill>
    </fill>
    <fill>
      <patternFill patternType="solid">
        <fgColor rgb="FFFFCC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4" fontId="5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5">
    <xf numFmtId="0" fontId="0" fillId="2" borderId="0" xfId="0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right" vertical="top"/>
    </xf>
    <xf numFmtId="0" fontId="8" fillId="5" borderId="0" xfId="0" applyFont="1" applyFill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10" fillId="5" borderId="0" xfId="0" applyFont="1" applyFill="1" applyAlignment="1">
      <alignment horizontal="center" vertical="top"/>
    </xf>
    <xf numFmtId="0" fontId="13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top"/>
    </xf>
    <xf numFmtId="0" fontId="3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44" fontId="10" fillId="0" borderId="3" xfId="0" applyNumberFormat="1" applyFont="1" applyBorder="1" applyAlignment="1">
      <alignment horizontal="left" vertical="top" wrapText="1"/>
    </xf>
    <xf numFmtId="44" fontId="8" fillId="2" borderId="3" xfId="0" applyNumberFormat="1" applyFont="1" applyFill="1" applyBorder="1" applyAlignment="1">
      <alignment horizontal="left" vertical="top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43" fontId="10" fillId="5" borderId="0" xfId="13" applyFont="1" applyFill="1" applyBorder="1" applyAlignment="1">
      <alignment horizontal="center" vertical="center"/>
    </xf>
    <xf numFmtId="1" fontId="10" fillId="0" borderId="3" xfId="0" applyNumberFormat="1" applyFont="1" applyBorder="1" applyAlignment="1">
      <alignment vertical="center" wrapText="1"/>
    </xf>
    <xf numFmtId="1" fontId="10" fillId="0" borderId="5" xfId="0" applyNumberFormat="1" applyFont="1" applyBorder="1" applyAlignment="1">
      <alignment vertical="center" wrapText="1"/>
    </xf>
    <xf numFmtId="43" fontId="11" fillId="2" borderId="0" xfId="13" applyFont="1" applyFill="1" applyBorder="1" applyAlignment="1">
      <alignment horizontal="center" vertical="center"/>
    </xf>
    <xf numFmtId="165" fontId="10" fillId="0" borderId="3" xfId="13" applyNumberFormat="1" applyFont="1" applyFill="1" applyBorder="1" applyAlignment="1">
      <alignment vertical="center" wrapText="1"/>
    </xf>
    <xf numFmtId="165" fontId="10" fillId="0" borderId="5" xfId="13" applyNumberFormat="1" applyFont="1" applyFill="1" applyBorder="1" applyAlignment="1">
      <alignment vertical="center" wrapText="1"/>
    </xf>
    <xf numFmtId="165" fontId="8" fillId="0" borderId="5" xfId="13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44" fontId="10" fillId="0" borderId="3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/>
    </xf>
    <xf numFmtId="165" fontId="12" fillId="0" borderId="2" xfId="13" applyNumberFormat="1" applyFont="1" applyFill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center" vertical="center"/>
    </xf>
    <xf numFmtId="44" fontId="8" fillId="2" borderId="3" xfId="0" applyNumberFormat="1" applyFont="1" applyFill="1" applyBorder="1" applyAlignment="1">
      <alignment horizontal="left" vertical="center"/>
    </xf>
    <xf numFmtId="44" fontId="8" fillId="0" borderId="3" xfId="0" applyNumberFormat="1" applyFont="1" applyBorder="1" applyAlignment="1">
      <alignment horizontal="left" vertical="center" wrapText="1"/>
    </xf>
    <xf numFmtId="44" fontId="8" fillId="0" borderId="5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/>
    </xf>
    <xf numFmtId="165" fontId="10" fillId="0" borderId="8" xfId="13" applyNumberFormat="1" applyFont="1" applyFill="1" applyBorder="1" applyAlignment="1">
      <alignment vertical="center" wrapText="1"/>
    </xf>
    <xf numFmtId="44" fontId="10" fillId="0" borderId="8" xfId="0" applyNumberFormat="1" applyFont="1" applyBorder="1" applyAlignment="1">
      <alignment horizontal="left" vertical="center" wrapText="1"/>
    </xf>
    <xf numFmtId="44" fontId="8" fillId="0" borderId="8" xfId="0" applyNumberFormat="1" applyFont="1" applyBorder="1" applyAlignment="1">
      <alignment horizontal="left" vertical="center" wrapText="1"/>
    </xf>
    <xf numFmtId="44" fontId="8" fillId="2" borderId="5" xfId="0" applyNumberFormat="1" applyFont="1" applyFill="1" applyBorder="1" applyAlignment="1">
      <alignment horizontal="left" vertical="center" wrapText="1"/>
    </xf>
    <xf numFmtId="166" fontId="8" fillId="2" borderId="5" xfId="0" applyNumberFormat="1" applyFont="1" applyFill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center" vertical="center"/>
    </xf>
    <xf numFmtId="44" fontId="3" fillId="4" borderId="9" xfId="1" applyFont="1" applyFill="1" applyBorder="1" applyAlignment="1">
      <alignment vertical="center" wrapText="1"/>
    </xf>
    <xf numFmtId="44" fontId="3" fillId="4" borderId="11" xfId="1" applyFont="1" applyFill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center"/>
    </xf>
    <xf numFmtId="165" fontId="14" fillId="0" borderId="8" xfId="13" applyNumberFormat="1" applyFont="1" applyFill="1" applyBorder="1" applyAlignment="1">
      <alignment vertical="center" wrapText="1"/>
    </xf>
    <xf numFmtId="2" fontId="8" fillId="0" borderId="9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center"/>
    </xf>
    <xf numFmtId="165" fontId="10" fillId="0" borderId="12" xfId="13" applyNumberFormat="1" applyFont="1" applyFill="1" applyBorder="1" applyAlignment="1">
      <alignment vertical="center" wrapText="1"/>
    </xf>
    <xf numFmtId="44" fontId="10" fillId="0" borderId="12" xfId="0" applyNumberFormat="1" applyFont="1" applyBorder="1" applyAlignment="1">
      <alignment horizontal="left" vertical="center" wrapText="1"/>
    </xf>
    <xf numFmtId="44" fontId="8" fillId="0" borderId="12" xfId="0" applyNumberFormat="1" applyFont="1" applyBorder="1" applyAlignment="1">
      <alignment horizontal="left" vertical="center" wrapText="1"/>
    </xf>
    <xf numFmtId="44" fontId="8" fillId="0" borderId="13" xfId="0" applyNumberFormat="1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164" fontId="8" fillId="2" borderId="2" xfId="7" applyNumberFormat="1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</cellXfs>
  <cellStyles count="14">
    <cellStyle name="Comma 2" xfId="13" xr:uid="{ABC22C80-0ADB-416C-8A47-D8B6451A707A}"/>
    <cellStyle name="Currency" xfId="1" builtinId="4"/>
    <cellStyle name="Currency 2" xfId="3" xr:uid="{00000000-0005-0000-0000-000002000000}"/>
    <cellStyle name="Currency 2 2" xfId="8" xr:uid="{00000000-0005-0000-0000-000003000000}"/>
    <cellStyle name="Currency 2 3" xfId="6" xr:uid="{00000000-0005-0000-0000-000004000000}"/>
    <cellStyle name="Currency 3" xfId="12" xr:uid="{5B7A5C69-F787-42D5-B730-11EABF896D34}"/>
    <cellStyle name="Normal" xfId="0" builtinId="0"/>
    <cellStyle name="Normal 2" xfId="2" xr:uid="{00000000-0005-0000-0000-000006000000}"/>
    <cellStyle name="Normal 2 2" xfId="7" xr:uid="{00000000-0005-0000-0000-000007000000}"/>
    <cellStyle name="Normal 2 3" xfId="5" xr:uid="{00000000-0005-0000-0000-000008000000}"/>
    <cellStyle name="Normal 3" xfId="4" xr:uid="{00000000-0005-0000-0000-000009000000}"/>
    <cellStyle name="Normal 4" xfId="9" xr:uid="{00000000-0005-0000-0000-00000A000000}"/>
    <cellStyle name="Normal 4 2" xfId="10" xr:uid="{00000000-0005-0000-0000-00000B000000}"/>
    <cellStyle name="Normal 5" xfId="11" xr:uid="{27E971B0-5D74-4AF6-A62C-50A106FC09DA}"/>
  </cellStyles>
  <dxfs count="0"/>
  <tableStyles count="0" defaultTableStyle="TableStyleMedium9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149088</xdr:colOff>
      <xdr:row>0</xdr:row>
      <xdr:rowOff>115956</xdr:rowOff>
    </xdr:from>
    <xdr:to>
      <xdr:col>1</xdr:col>
      <xdr:colOff>741985</xdr:colOff>
      <xdr:row>4</xdr:row>
      <xdr:rowOff>66471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3041B1-60C1-4F33-9559-844F4C7C0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913" y="115956"/>
          <a:ext cx="1062797" cy="598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A313-F434-480C-BC84-27EE6D25F3E0}">
  <sheetPr>
    <tabColor theme="8" tint="0.39997558519241921"/>
    <pageSetUpPr fitToPage="1"/>
  </sheetPr>
  <dimension ref="A1:H105"/>
  <sheetViews>
    <sheetView tabSelected="1" view="pageBreakPreview" topLeftCell="A71" zoomScaleNormal="100" zoomScaleSheetLayoutView="100" workbookViewId="0">
      <selection activeCell="G9" sqref="G9"/>
    </sheetView>
  </sheetViews>
  <sheetFormatPr defaultColWidth="9.296875" defaultRowHeight="12.5" x14ac:dyDescent="0.3"/>
  <cols>
    <col min="1" max="1" width="7.5" style="2" customWidth="1"/>
    <col min="2" max="2" width="22.19921875" style="3" bestFit="1" customWidth="1"/>
    <col min="3" max="3" width="51" style="5" customWidth="1"/>
    <col min="4" max="4" width="8.69921875" style="6" customWidth="1"/>
    <col min="5" max="5" width="13.296875" style="38" customWidth="1"/>
    <col min="6" max="6" width="16.69921875" style="1" bestFit="1" customWidth="1"/>
    <col min="7" max="7" width="22.5" style="4" customWidth="1"/>
    <col min="8" max="8" width="34.5" style="4" customWidth="1"/>
    <col min="9" max="16384" width="9.296875" style="5"/>
  </cols>
  <sheetData>
    <row r="1" spans="1:8" x14ac:dyDescent="0.3">
      <c r="A1" s="7"/>
      <c r="B1" s="8"/>
      <c r="C1" s="9"/>
      <c r="D1" s="10"/>
      <c r="F1" s="78" t="s">
        <v>0</v>
      </c>
      <c r="G1" s="78"/>
      <c r="H1" s="78"/>
    </row>
    <row r="2" spans="1:8" x14ac:dyDescent="0.3">
      <c r="A2" s="7"/>
      <c r="B2" s="8"/>
      <c r="C2" s="11"/>
      <c r="D2" s="12"/>
      <c r="F2" s="14" t="s">
        <v>1</v>
      </c>
      <c r="G2" s="79" t="s">
        <v>2</v>
      </c>
      <c r="H2" s="79"/>
    </row>
    <row r="3" spans="1:8" x14ac:dyDescent="0.3">
      <c r="A3" s="7"/>
      <c r="B3" s="8"/>
      <c r="C3" s="11"/>
      <c r="D3" s="12"/>
      <c r="F3" s="14" t="s">
        <v>3</v>
      </c>
      <c r="G3" s="80" t="s">
        <v>183</v>
      </c>
      <c r="H3" s="80"/>
    </row>
    <row r="4" spans="1:8" x14ac:dyDescent="0.3">
      <c r="A4" s="7"/>
      <c r="B4" s="8"/>
      <c r="C4" s="13"/>
      <c r="D4" s="12"/>
      <c r="F4" s="14" t="s">
        <v>4</v>
      </c>
      <c r="G4" s="81">
        <v>45986</v>
      </c>
      <c r="H4" s="81"/>
    </row>
    <row r="5" spans="1:8" x14ac:dyDescent="0.3">
      <c r="A5" s="7"/>
      <c r="B5" s="8"/>
      <c r="C5" s="11"/>
      <c r="D5" s="10"/>
      <c r="E5" s="35"/>
      <c r="F5" s="15"/>
      <c r="G5" s="15"/>
      <c r="H5" s="15"/>
    </row>
    <row r="6" spans="1:8" x14ac:dyDescent="0.3">
      <c r="A6" s="16" t="s">
        <v>5</v>
      </c>
      <c r="B6" s="16" t="s">
        <v>6</v>
      </c>
      <c r="C6" s="16" t="s">
        <v>7</v>
      </c>
      <c r="D6" s="16" t="s">
        <v>8</v>
      </c>
      <c r="E6" s="17" t="s">
        <v>9</v>
      </c>
      <c r="F6" s="17" t="s">
        <v>10</v>
      </c>
      <c r="G6" s="17" t="s">
        <v>11</v>
      </c>
      <c r="H6" s="17" t="s">
        <v>12</v>
      </c>
    </row>
    <row r="7" spans="1:8" ht="12.75" customHeight="1" x14ac:dyDescent="0.3">
      <c r="A7" s="82" t="s">
        <v>13</v>
      </c>
      <c r="B7" s="83"/>
      <c r="C7" s="83"/>
      <c r="D7" s="83"/>
      <c r="E7" s="83"/>
      <c r="F7" s="83"/>
      <c r="G7" s="83"/>
      <c r="H7" s="84"/>
    </row>
    <row r="8" spans="1:8" ht="12.75" customHeight="1" x14ac:dyDescent="0.3">
      <c r="A8" s="18" t="s">
        <v>14</v>
      </c>
      <c r="B8" s="19"/>
      <c r="C8" s="19"/>
      <c r="D8" s="19"/>
      <c r="E8" s="19"/>
      <c r="F8" s="19"/>
      <c r="G8" s="29"/>
      <c r="H8" s="31"/>
    </row>
    <row r="9" spans="1:8" ht="12.75" customHeight="1" x14ac:dyDescent="0.25">
      <c r="A9" s="21">
        <v>1.1000000000000001</v>
      </c>
      <c r="B9" s="22" t="s">
        <v>15</v>
      </c>
      <c r="C9" s="34" t="s">
        <v>16</v>
      </c>
      <c r="D9" s="33" t="s">
        <v>17</v>
      </c>
      <c r="E9" s="36">
        <v>1</v>
      </c>
      <c r="F9" s="25"/>
      <c r="G9" s="25">
        <f>F9*E9</f>
        <v>0</v>
      </c>
      <c r="H9" s="59" t="s">
        <v>18</v>
      </c>
    </row>
    <row r="10" spans="1:8" ht="12.75" customHeight="1" x14ac:dyDescent="0.25">
      <c r="A10" s="21">
        <v>1.2</v>
      </c>
      <c r="B10" s="22" t="s">
        <v>19</v>
      </c>
      <c r="C10" s="34" t="s">
        <v>20</v>
      </c>
      <c r="D10" s="32" t="s">
        <v>17</v>
      </c>
      <c r="E10" s="36">
        <v>1</v>
      </c>
      <c r="F10" s="24"/>
      <c r="G10" s="25">
        <f t="shared" ref="G10:G14" si="0">F10*E10</f>
        <v>0</v>
      </c>
      <c r="H10" s="59" t="s">
        <v>18</v>
      </c>
    </row>
    <row r="11" spans="1:8" ht="12.75" customHeight="1" x14ac:dyDescent="0.25">
      <c r="A11" s="21">
        <v>1.3</v>
      </c>
      <c r="B11" s="22" t="s">
        <v>19</v>
      </c>
      <c r="C11" s="34" t="s">
        <v>21</v>
      </c>
      <c r="D11" s="32" t="s">
        <v>17</v>
      </c>
      <c r="E11" s="36">
        <v>1</v>
      </c>
      <c r="F11" s="24"/>
      <c r="G11" s="25">
        <f t="shared" si="0"/>
        <v>0</v>
      </c>
      <c r="H11" s="59" t="s">
        <v>18</v>
      </c>
    </row>
    <row r="12" spans="1:8" ht="12.75" customHeight="1" x14ac:dyDescent="0.25">
      <c r="A12" s="21">
        <v>1.4</v>
      </c>
      <c r="B12" s="22" t="s">
        <v>15</v>
      </c>
      <c r="C12" s="34" t="s">
        <v>22</v>
      </c>
      <c r="D12" s="32" t="s">
        <v>17</v>
      </c>
      <c r="E12" s="36">
        <v>1</v>
      </c>
      <c r="F12" s="24"/>
      <c r="G12" s="25">
        <f t="shared" si="0"/>
        <v>0</v>
      </c>
      <c r="H12" s="59" t="s">
        <v>18</v>
      </c>
    </row>
    <row r="13" spans="1:8" ht="12.75" customHeight="1" x14ac:dyDescent="0.3">
      <c r="A13" s="21">
        <v>1.5</v>
      </c>
      <c r="B13" s="22" t="s">
        <v>23</v>
      </c>
      <c r="C13" s="26" t="s">
        <v>24</v>
      </c>
      <c r="D13" s="27" t="s">
        <v>17</v>
      </c>
      <c r="E13" s="36">
        <v>1</v>
      </c>
      <c r="F13" s="24"/>
      <c r="G13" s="25">
        <f t="shared" si="0"/>
        <v>0</v>
      </c>
      <c r="H13" s="59" t="s">
        <v>18</v>
      </c>
    </row>
    <row r="14" spans="1:8" ht="12.75" customHeight="1" x14ac:dyDescent="0.3">
      <c r="A14" s="21">
        <v>1.6</v>
      </c>
      <c r="B14" s="22" t="s">
        <v>25</v>
      </c>
      <c r="C14" s="26" t="s">
        <v>26</v>
      </c>
      <c r="D14" s="27" t="s">
        <v>17</v>
      </c>
      <c r="E14" s="36">
        <v>1</v>
      </c>
      <c r="F14" s="24"/>
      <c r="G14" s="25">
        <f t="shared" si="0"/>
        <v>0</v>
      </c>
      <c r="H14" s="59" t="s">
        <v>18</v>
      </c>
    </row>
    <row r="15" spans="1:8" ht="12.75" customHeight="1" x14ac:dyDescent="0.3">
      <c r="A15" s="28" t="s">
        <v>27</v>
      </c>
      <c r="B15" s="29"/>
      <c r="C15" s="29"/>
      <c r="D15" s="19"/>
      <c r="E15" s="29"/>
      <c r="F15" s="30"/>
      <c r="G15" s="29"/>
      <c r="H15" s="31"/>
    </row>
    <row r="16" spans="1:8" ht="21" customHeight="1" x14ac:dyDescent="0.3">
      <c r="A16" s="21">
        <v>2.1</v>
      </c>
      <c r="B16" s="22" t="s">
        <v>28</v>
      </c>
      <c r="C16" s="23" t="s">
        <v>29</v>
      </c>
      <c r="D16" s="27" t="s">
        <v>175</v>
      </c>
      <c r="E16" s="37">
        <v>1</v>
      </c>
      <c r="F16" s="44">
        <v>75000</v>
      </c>
      <c r="G16" s="49">
        <v>75000</v>
      </c>
      <c r="H16" s="58" t="s">
        <v>30</v>
      </c>
    </row>
    <row r="17" spans="1:8" ht="21" customHeight="1" x14ac:dyDescent="0.3">
      <c r="A17" s="21">
        <v>2.2000000000000002</v>
      </c>
      <c r="B17" s="22" t="s">
        <v>178</v>
      </c>
      <c r="C17" s="63" t="s">
        <v>177</v>
      </c>
      <c r="D17" s="27" t="s">
        <v>175</v>
      </c>
      <c r="E17" s="37">
        <v>1</v>
      </c>
      <c r="F17" s="44">
        <v>50000</v>
      </c>
      <c r="G17" s="49">
        <v>50000</v>
      </c>
      <c r="H17" s="58" t="s">
        <v>30</v>
      </c>
    </row>
    <row r="18" spans="1:8" ht="12.75" customHeight="1" x14ac:dyDescent="0.3">
      <c r="A18" s="28" t="s">
        <v>31</v>
      </c>
      <c r="B18" s="29"/>
      <c r="C18" s="29"/>
      <c r="D18" s="20"/>
      <c r="E18" s="29"/>
      <c r="F18" s="30"/>
      <c r="G18" s="29"/>
      <c r="H18" s="31"/>
    </row>
    <row r="19" spans="1:8" ht="29.25" customHeight="1" x14ac:dyDescent="0.3">
      <c r="A19" s="48">
        <v>3.01</v>
      </c>
      <c r="B19" s="42" t="s">
        <v>32</v>
      </c>
      <c r="C19" s="23" t="s">
        <v>33</v>
      </c>
      <c r="D19" s="27" t="s">
        <v>34</v>
      </c>
      <c r="E19" s="40">
        <f>1100</f>
        <v>1100</v>
      </c>
      <c r="F19" s="44"/>
      <c r="G19" s="25">
        <f t="shared" ref="G19:G37" si="1">F19*E19</f>
        <v>0</v>
      </c>
      <c r="H19" s="51" t="s">
        <v>35</v>
      </c>
    </row>
    <row r="20" spans="1:8" ht="29.25" customHeight="1" x14ac:dyDescent="0.3">
      <c r="A20" s="48">
        <f>A19+0.01</f>
        <v>3.0199999999999996</v>
      </c>
      <c r="B20" s="42" t="s">
        <v>32</v>
      </c>
      <c r="C20" s="23" t="s">
        <v>36</v>
      </c>
      <c r="D20" s="27" t="s">
        <v>34</v>
      </c>
      <c r="E20" s="40">
        <v>5586</v>
      </c>
      <c r="F20" s="44"/>
      <c r="G20" s="25">
        <f t="shared" si="1"/>
        <v>0</v>
      </c>
      <c r="H20" s="51" t="s">
        <v>37</v>
      </c>
    </row>
    <row r="21" spans="1:8" x14ac:dyDescent="0.3">
      <c r="A21" s="48">
        <f>A20+0.01</f>
        <v>3.0299999999999994</v>
      </c>
      <c r="B21" s="42" t="s">
        <v>32</v>
      </c>
      <c r="C21" s="23" t="s">
        <v>38</v>
      </c>
      <c r="D21" s="27" t="s">
        <v>34</v>
      </c>
      <c r="E21" s="40">
        <v>10017</v>
      </c>
      <c r="F21" s="44"/>
      <c r="G21" s="25">
        <f t="shared" si="1"/>
        <v>0</v>
      </c>
      <c r="H21" s="51" t="s">
        <v>39</v>
      </c>
    </row>
    <row r="22" spans="1:8" x14ac:dyDescent="0.3">
      <c r="A22" s="48">
        <f t="shared" ref="A22:A37" si="2">A21+0.01</f>
        <v>3.0399999999999991</v>
      </c>
      <c r="B22" s="42" t="s">
        <v>32</v>
      </c>
      <c r="C22" s="23" t="s">
        <v>40</v>
      </c>
      <c r="D22" s="27" t="s">
        <v>34</v>
      </c>
      <c r="E22" s="40">
        <v>15721</v>
      </c>
      <c r="F22" s="44"/>
      <c r="G22" s="25">
        <f t="shared" si="1"/>
        <v>0</v>
      </c>
      <c r="H22" s="51" t="s">
        <v>39</v>
      </c>
    </row>
    <row r="23" spans="1:8" x14ac:dyDescent="0.3">
      <c r="A23" s="48">
        <f t="shared" si="2"/>
        <v>3.0499999999999989</v>
      </c>
      <c r="B23" s="42" t="s">
        <v>32</v>
      </c>
      <c r="C23" s="23" t="s">
        <v>41</v>
      </c>
      <c r="D23" s="27" t="s">
        <v>17</v>
      </c>
      <c r="E23" s="40">
        <v>1</v>
      </c>
      <c r="F23" s="44"/>
      <c r="G23" s="25">
        <f t="shared" si="1"/>
        <v>0</v>
      </c>
      <c r="H23" s="51" t="s">
        <v>42</v>
      </c>
    </row>
    <row r="24" spans="1:8" x14ac:dyDescent="0.3">
      <c r="A24" s="48">
        <f t="shared" si="2"/>
        <v>3.0599999999999987</v>
      </c>
      <c r="B24" s="42" t="s">
        <v>32</v>
      </c>
      <c r="C24" s="23" t="s">
        <v>43</v>
      </c>
      <c r="D24" s="27" t="s">
        <v>44</v>
      </c>
      <c r="E24" s="40">
        <v>1366</v>
      </c>
      <c r="F24" s="44"/>
      <c r="G24" s="25">
        <f t="shared" si="1"/>
        <v>0</v>
      </c>
      <c r="H24" s="51" t="s">
        <v>39</v>
      </c>
    </row>
    <row r="25" spans="1:8" x14ac:dyDescent="0.3">
      <c r="A25" s="48">
        <f>A24+0.01</f>
        <v>3.0699999999999985</v>
      </c>
      <c r="B25" s="42" t="s">
        <v>32</v>
      </c>
      <c r="C25" s="23" t="s">
        <v>45</v>
      </c>
      <c r="D25" s="27" t="s">
        <v>44</v>
      </c>
      <c r="E25" s="40">
        <f>30+64</f>
        <v>94</v>
      </c>
      <c r="F25" s="44"/>
      <c r="G25" s="25">
        <f t="shared" si="1"/>
        <v>0</v>
      </c>
      <c r="H25" s="51" t="s">
        <v>46</v>
      </c>
    </row>
    <row r="26" spans="1:8" x14ac:dyDescent="0.3">
      <c r="A26" s="48">
        <f t="shared" si="2"/>
        <v>3.0799999999999983</v>
      </c>
      <c r="B26" s="42" t="s">
        <v>32</v>
      </c>
      <c r="C26" s="23" t="s">
        <v>47</v>
      </c>
      <c r="D26" s="27" t="s">
        <v>44</v>
      </c>
      <c r="E26" s="40">
        <v>35</v>
      </c>
      <c r="F26" s="44"/>
      <c r="G26" s="25">
        <f t="shared" si="1"/>
        <v>0</v>
      </c>
      <c r="H26" s="51" t="s">
        <v>48</v>
      </c>
    </row>
    <row r="27" spans="1:8" x14ac:dyDescent="0.3">
      <c r="A27" s="48">
        <f t="shared" si="2"/>
        <v>3.0899999999999981</v>
      </c>
      <c r="B27" s="42" t="s">
        <v>32</v>
      </c>
      <c r="C27" s="23" t="s">
        <v>49</v>
      </c>
      <c r="D27" s="27" t="s">
        <v>50</v>
      </c>
      <c r="E27" s="40">
        <v>12</v>
      </c>
      <c r="F27" s="44"/>
      <c r="G27" s="25">
        <f t="shared" si="1"/>
        <v>0</v>
      </c>
      <c r="H27" s="51" t="s">
        <v>48</v>
      </c>
    </row>
    <row r="28" spans="1:8" x14ac:dyDescent="0.3">
      <c r="A28" s="48">
        <f t="shared" si="2"/>
        <v>3.0999999999999979</v>
      </c>
      <c r="B28" s="42" t="s">
        <v>32</v>
      </c>
      <c r="C28" s="23" t="s">
        <v>51</v>
      </c>
      <c r="D28" s="27" t="s">
        <v>50</v>
      </c>
      <c r="E28" s="40">
        <v>36</v>
      </c>
      <c r="F28" s="44"/>
      <c r="G28" s="25">
        <f t="shared" si="1"/>
        <v>0</v>
      </c>
      <c r="H28" s="51" t="s">
        <v>18</v>
      </c>
    </row>
    <row r="29" spans="1:8" x14ac:dyDescent="0.3">
      <c r="A29" s="48">
        <f t="shared" si="2"/>
        <v>3.1099999999999977</v>
      </c>
      <c r="B29" s="42" t="s">
        <v>32</v>
      </c>
      <c r="C29" s="23" t="s">
        <v>52</v>
      </c>
      <c r="D29" s="27" t="s">
        <v>50</v>
      </c>
      <c r="E29" s="40">
        <v>15</v>
      </c>
      <c r="F29" s="44"/>
      <c r="G29" s="25">
        <f t="shared" si="1"/>
        <v>0</v>
      </c>
      <c r="H29" s="51" t="s">
        <v>39</v>
      </c>
    </row>
    <row r="30" spans="1:8" x14ac:dyDescent="0.3">
      <c r="A30" s="48">
        <f t="shared" si="2"/>
        <v>3.1199999999999974</v>
      </c>
      <c r="B30" s="42" t="s">
        <v>32</v>
      </c>
      <c r="C30" s="23" t="s">
        <v>53</v>
      </c>
      <c r="D30" s="27" t="s">
        <v>50</v>
      </c>
      <c r="E30" s="40">
        <v>3</v>
      </c>
      <c r="F30" s="44"/>
      <c r="G30" s="25">
        <f t="shared" si="1"/>
        <v>0</v>
      </c>
      <c r="H30" s="51" t="s">
        <v>54</v>
      </c>
    </row>
    <row r="31" spans="1:8" x14ac:dyDescent="0.3">
      <c r="A31" s="48">
        <f t="shared" si="2"/>
        <v>3.1299999999999972</v>
      </c>
      <c r="B31" s="42" t="s">
        <v>32</v>
      </c>
      <c r="C31" s="47" t="s">
        <v>55</v>
      </c>
      <c r="D31" s="42" t="s">
        <v>50</v>
      </c>
      <c r="E31" s="41">
        <v>31</v>
      </c>
      <c r="F31" s="50"/>
      <c r="G31" s="25">
        <f t="shared" si="1"/>
        <v>0</v>
      </c>
      <c r="H31" s="51" t="s">
        <v>56</v>
      </c>
    </row>
    <row r="32" spans="1:8" ht="15" customHeight="1" x14ac:dyDescent="0.3">
      <c r="A32" s="48">
        <f t="shared" si="2"/>
        <v>3.139999999999997</v>
      </c>
      <c r="B32" s="42" t="s">
        <v>32</v>
      </c>
      <c r="C32" s="47" t="s">
        <v>57</v>
      </c>
      <c r="D32" s="42" t="s">
        <v>50</v>
      </c>
      <c r="E32" s="41">
        <v>5</v>
      </c>
      <c r="F32" s="50"/>
      <c r="G32" s="25">
        <f t="shared" si="1"/>
        <v>0</v>
      </c>
      <c r="H32" s="51" t="s">
        <v>58</v>
      </c>
    </row>
    <row r="33" spans="1:8" ht="15" customHeight="1" x14ac:dyDescent="0.3">
      <c r="A33" s="48">
        <f t="shared" si="2"/>
        <v>3.1499999999999968</v>
      </c>
      <c r="B33" s="42" t="s">
        <v>32</v>
      </c>
      <c r="C33" s="47" t="s">
        <v>59</v>
      </c>
      <c r="D33" s="42" t="s">
        <v>34</v>
      </c>
      <c r="E33" s="41">
        <v>4479</v>
      </c>
      <c r="F33" s="50"/>
      <c r="G33" s="25">
        <f t="shared" si="1"/>
        <v>0</v>
      </c>
      <c r="H33" s="51" t="s">
        <v>60</v>
      </c>
    </row>
    <row r="34" spans="1:8" ht="15" customHeight="1" x14ac:dyDescent="0.3">
      <c r="A34" s="48">
        <f t="shared" si="2"/>
        <v>3.1599999999999966</v>
      </c>
      <c r="B34" s="42" t="s">
        <v>32</v>
      </c>
      <c r="C34" s="47" t="s">
        <v>61</v>
      </c>
      <c r="D34" s="42" t="s">
        <v>17</v>
      </c>
      <c r="E34" s="41">
        <v>1</v>
      </c>
      <c r="F34" s="50"/>
      <c r="G34" s="25">
        <f t="shared" si="1"/>
        <v>0</v>
      </c>
      <c r="H34" s="51" t="s">
        <v>62</v>
      </c>
    </row>
    <row r="35" spans="1:8" ht="15" customHeight="1" x14ac:dyDescent="0.3">
      <c r="A35" s="48">
        <f t="shared" si="2"/>
        <v>3.1699999999999964</v>
      </c>
      <c r="B35" s="42" t="s">
        <v>32</v>
      </c>
      <c r="C35" s="47" t="s">
        <v>63</v>
      </c>
      <c r="D35" s="42" t="s">
        <v>34</v>
      </c>
      <c r="E35" s="41">
        <v>788.48</v>
      </c>
      <c r="F35" s="50"/>
      <c r="G35" s="25">
        <f t="shared" si="1"/>
        <v>0</v>
      </c>
      <c r="H35" s="51" t="s">
        <v>48</v>
      </c>
    </row>
    <row r="36" spans="1:8" ht="17.5" customHeight="1" x14ac:dyDescent="0.3">
      <c r="A36" s="48">
        <f t="shared" si="2"/>
        <v>3.1799999999999962</v>
      </c>
      <c r="B36" s="42" t="s">
        <v>32</v>
      </c>
      <c r="C36" s="47" t="s">
        <v>64</v>
      </c>
      <c r="D36" s="42" t="s">
        <v>50</v>
      </c>
      <c r="E36" s="41">
        <v>1</v>
      </c>
      <c r="F36" s="50"/>
      <c r="G36" s="25">
        <f t="shared" si="1"/>
        <v>0</v>
      </c>
      <c r="H36" s="51" t="s">
        <v>62</v>
      </c>
    </row>
    <row r="37" spans="1:8" ht="15.65" customHeight="1" x14ac:dyDescent="0.3">
      <c r="A37" s="48">
        <f t="shared" si="2"/>
        <v>3.1899999999999959</v>
      </c>
      <c r="B37" s="42" t="s">
        <v>32</v>
      </c>
      <c r="C37" s="47" t="s">
        <v>65</v>
      </c>
      <c r="D37" s="42" t="s">
        <v>17</v>
      </c>
      <c r="E37" s="41">
        <v>1</v>
      </c>
      <c r="F37" s="50"/>
      <c r="G37" s="25">
        <f t="shared" si="1"/>
        <v>0</v>
      </c>
      <c r="H37" s="51" t="s">
        <v>48</v>
      </c>
    </row>
    <row r="38" spans="1:8" ht="15" customHeight="1" x14ac:dyDescent="0.3">
      <c r="A38" s="45" t="s">
        <v>66</v>
      </c>
      <c r="B38" s="30"/>
      <c r="C38" s="30"/>
      <c r="D38" s="30"/>
      <c r="E38" s="46"/>
      <c r="F38" s="30"/>
      <c r="G38" s="29"/>
      <c r="H38" s="31"/>
    </row>
    <row r="39" spans="1:8" ht="25.5" customHeight="1" x14ac:dyDescent="0.3">
      <c r="A39" s="48">
        <v>4.01</v>
      </c>
      <c r="B39" s="42" t="s">
        <v>67</v>
      </c>
      <c r="C39" s="43" t="s">
        <v>68</v>
      </c>
      <c r="D39" s="33" t="s">
        <v>34</v>
      </c>
      <c r="E39" s="39">
        <v>9915.7099999999991</v>
      </c>
      <c r="F39" s="44"/>
      <c r="G39" s="25">
        <f t="shared" ref="G39:G102" si="3">F39*E39</f>
        <v>0</v>
      </c>
      <c r="H39" s="50" t="s">
        <v>69</v>
      </c>
    </row>
    <row r="40" spans="1:8" ht="23" x14ac:dyDescent="0.3">
      <c r="A40" s="48">
        <f t="shared" ref="A40:A104" si="4">A39+0.01</f>
        <v>4.0199999999999996</v>
      </c>
      <c r="B40" s="42" t="s">
        <v>67</v>
      </c>
      <c r="C40" s="43" t="s">
        <v>70</v>
      </c>
      <c r="D40" s="33" t="s">
        <v>50</v>
      </c>
      <c r="E40" s="39">
        <v>17</v>
      </c>
      <c r="F40" s="44"/>
      <c r="G40" s="25">
        <f t="shared" si="3"/>
        <v>0</v>
      </c>
      <c r="H40" s="50" t="s">
        <v>69</v>
      </c>
    </row>
    <row r="41" spans="1:8" ht="23" x14ac:dyDescent="0.3">
      <c r="A41" s="48">
        <f t="shared" si="4"/>
        <v>4.0299999999999994</v>
      </c>
      <c r="B41" s="42" t="s">
        <v>67</v>
      </c>
      <c r="C41" s="43" t="s">
        <v>71</v>
      </c>
      <c r="D41" s="33" t="s">
        <v>44</v>
      </c>
      <c r="E41" s="39">
        <v>1299</v>
      </c>
      <c r="F41" s="44"/>
      <c r="G41" s="25">
        <f t="shared" si="3"/>
        <v>0</v>
      </c>
      <c r="H41" s="50" t="s">
        <v>39</v>
      </c>
    </row>
    <row r="42" spans="1:8" ht="24.75" customHeight="1" x14ac:dyDescent="0.3">
      <c r="A42" s="48">
        <f t="shared" si="4"/>
        <v>4.0399999999999991</v>
      </c>
      <c r="B42" s="42" t="s">
        <v>67</v>
      </c>
      <c r="C42" s="43" t="s">
        <v>72</v>
      </c>
      <c r="D42" s="33" t="s">
        <v>44</v>
      </c>
      <c r="E42" s="39">
        <f>302+1.17+13.33</f>
        <v>316.5</v>
      </c>
      <c r="F42" s="44"/>
      <c r="G42" s="25">
        <f t="shared" si="3"/>
        <v>0</v>
      </c>
      <c r="H42" s="50" t="s">
        <v>46</v>
      </c>
    </row>
    <row r="43" spans="1:8" ht="15" customHeight="1" x14ac:dyDescent="0.3">
      <c r="A43" s="48">
        <f t="shared" si="4"/>
        <v>4.0499999999999989</v>
      </c>
      <c r="B43" s="42" t="s">
        <v>73</v>
      </c>
      <c r="C43" s="43" t="s">
        <v>74</v>
      </c>
      <c r="D43" s="33" t="s">
        <v>34</v>
      </c>
      <c r="E43" s="39">
        <v>849</v>
      </c>
      <c r="F43" s="44"/>
      <c r="G43" s="25">
        <f t="shared" si="3"/>
        <v>0</v>
      </c>
      <c r="H43" s="50" t="s">
        <v>46</v>
      </c>
    </row>
    <row r="44" spans="1:8" x14ac:dyDescent="0.3">
      <c r="A44" s="48">
        <f t="shared" si="4"/>
        <v>4.0599999999999987</v>
      </c>
      <c r="B44" s="42" t="s">
        <v>67</v>
      </c>
      <c r="C44" s="43" t="s">
        <v>75</v>
      </c>
      <c r="D44" s="33" t="s">
        <v>34</v>
      </c>
      <c r="E44" s="39">
        <v>618</v>
      </c>
      <c r="F44" s="44"/>
      <c r="G44" s="25">
        <f t="shared" si="3"/>
        <v>0</v>
      </c>
      <c r="H44" s="50" t="s">
        <v>46</v>
      </c>
    </row>
    <row r="45" spans="1:8" ht="15" customHeight="1" x14ac:dyDescent="0.3">
      <c r="A45" s="60">
        <f>A44+0.01</f>
        <v>4.0699999999999985</v>
      </c>
      <c r="B45" s="27" t="s">
        <v>67</v>
      </c>
      <c r="C45" s="43" t="s">
        <v>76</v>
      </c>
      <c r="D45" s="33" t="s">
        <v>34</v>
      </c>
      <c r="E45" s="39">
        <v>2405</v>
      </c>
      <c r="F45" s="44"/>
      <c r="G45" s="25">
        <f t="shared" si="3"/>
        <v>0</v>
      </c>
      <c r="H45" s="50" t="s">
        <v>46</v>
      </c>
    </row>
    <row r="46" spans="1:8" ht="15" customHeight="1" x14ac:dyDescent="0.3">
      <c r="A46" s="60">
        <f t="shared" si="4"/>
        <v>4.0799999999999983</v>
      </c>
      <c r="B46" s="27" t="s">
        <v>67</v>
      </c>
      <c r="C46" s="43" t="s">
        <v>77</v>
      </c>
      <c r="D46" s="33" t="s">
        <v>34</v>
      </c>
      <c r="E46" s="39">
        <v>1200</v>
      </c>
      <c r="F46" s="44"/>
      <c r="G46" s="25">
        <f t="shared" si="3"/>
        <v>0</v>
      </c>
      <c r="H46" s="50" t="s">
        <v>46</v>
      </c>
    </row>
    <row r="47" spans="1:8" ht="23" x14ac:dyDescent="0.3">
      <c r="A47" s="60">
        <f>A46+0.01</f>
        <v>4.0899999999999981</v>
      </c>
      <c r="B47" s="27" t="s">
        <v>67</v>
      </c>
      <c r="C47" s="43" t="s">
        <v>78</v>
      </c>
      <c r="D47" s="33" t="s">
        <v>17</v>
      </c>
      <c r="E47" s="39">
        <v>1</v>
      </c>
      <c r="F47" s="44"/>
      <c r="G47" s="25">
        <f t="shared" si="3"/>
        <v>0</v>
      </c>
      <c r="H47" s="50" t="s">
        <v>79</v>
      </c>
    </row>
    <row r="48" spans="1:8" ht="15" customHeight="1" x14ac:dyDescent="0.3">
      <c r="A48" s="60">
        <f t="shared" si="4"/>
        <v>4.0999999999999979</v>
      </c>
      <c r="B48" s="27" t="s">
        <v>80</v>
      </c>
      <c r="C48" s="43" t="s">
        <v>81</v>
      </c>
      <c r="D48" s="33" t="s">
        <v>34</v>
      </c>
      <c r="E48" s="39">
        <v>6203</v>
      </c>
      <c r="F48" s="44"/>
      <c r="G48" s="25">
        <f t="shared" si="3"/>
        <v>0</v>
      </c>
      <c r="H48" s="50" t="s">
        <v>82</v>
      </c>
    </row>
    <row r="49" spans="1:8" ht="15" customHeight="1" x14ac:dyDescent="0.3">
      <c r="A49" s="60">
        <f t="shared" si="4"/>
        <v>4.1099999999999977</v>
      </c>
      <c r="B49" s="27" t="s">
        <v>73</v>
      </c>
      <c r="C49" s="43" t="s">
        <v>83</v>
      </c>
      <c r="D49" s="33" t="s">
        <v>34</v>
      </c>
      <c r="E49" s="39">
        <v>4234</v>
      </c>
      <c r="F49" s="44"/>
      <c r="G49" s="25">
        <f t="shared" si="3"/>
        <v>0</v>
      </c>
      <c r="H49" s="50" t="s">
        <v>84</v>
      </c>
    </row>
    <row r="50" spans="1:8" ht="15" customHeight="1" x14ac:dyDescent="0.3">
      <c r="A50" s="60">
        <f t="shared" si="4"/>
        <v>4.1199999999999974</v>
      </c>
      <c r="B50" s="27" t="s">
        <v>85</v>
      </c>
      <c r="C50" s="43" t="s">
        <v>86</v>
      </c>
      <c r="D50" s="33" t="s">
        <v>17</v>
      </c>
      <c r="E50" s="39">
        <v>1</v>
      </c>
      <c r="F50" s="44"/>
      <c r="G50" s="25">
        <f t="shared" si="3"/>
        <v>0</v>
      </c>
      <c r="H50" s="50" t="s">
        <v>87</v>
      </c>
    </row>
    <row r="51" spans="1:8" ht="60.75" customHeight="1" x14ac:dyDescent="0.3">
      <c r="A51" s="60">
        <f t="shared" si="4"/>
        <v>4.1299999999999972</v>
      </c>
      <c r="B51" s="27" t="s">
        <v>88</v>
      </c>
      <c r="C51" s="43" t="s">
        <v>89</v>
      </c>
      <c r="D51" s="33" t="s">
        <v>50</v>
      </c>
      <c r="E51" s="39">
        <v>2</v>
      </c>
      <c r="F51" s="44"/>
      <c r="G51" s="25">
        <f t="shared" si="3"/>
        <v>0</v>
      </c>
      <c r="H51" s="50" t="s">
        <v>84</v>
      </c>
    </row>
    <row r="52" spans="1:8" ht="15.75" customHeight="1" x14ac:dyDescent="0.3">
      <c r="A52" s="48">
        <f t="shared" si="4"/>
        <v>4.139999999999997</v>
      </c>
      <c r="B52" s="42" t="s">
        <v>90</v>
      </c>
      <c r="C52" s="43" t="s">
        <v>91</v>
      </c>
      <c r="D52" s="33" t="s">
        <v>92</v>
      </c>
      <c r="E52" s="39">
        <v>104</v>
      </c>
      <c r="F52" s="44"/>
      <c r="G52" s="25">
        <f t="shared" si="3"/>
        <v>0</v>
      </c>
      <c r="H52" s="50" t="s">
        <v>84</v>
      </c>
    </row>
    <row r="53" spans="1:8" ht="23" x14ac:dyDescent="0.3">
      <c r="A53" s="48">
        <f t="shared" si="4"/>
        <v>4.1499999999999968</v>
      </c>
      <c r="B53" s="42" t="s">
        <v>93</v>
      </c>
      <c r="C53" s="43" t="s">
        <v>94</v>
      </c>
      <c r="D53" s="33" t="s">
        <v>92</v>
      </c>
      <c r="E53" s="39">
        <v>13</v>
      </c>
      <c r="F53" s="44"/>
      <c r="G53" s="25">
        <f t="shared" si="3"/>
        <v>0</v>
      </c>
      <c r="H53" s="50" t="s">
        <v>95</v>
      </c>
    </row>
    <row r="54" spans="1:8" ht="27.75" customHeight="1" x14ac:dyDescent="0.3">
      <c r="A54" s="48">
        <f t="shared" si="4"/>
        <v>4.1599999999999966</v>
      </c>
      <c r="B54" s="42" t="s">
        <v>96</v>
      </c>
      <c r="C54" s="43" t="s">
        <v>97</v>
      </c>
      <c r="D54" s="33" t="s">
        <v>98</v>
      </c>
      <c r="E54" s="39">
        <v>29</v>
      </c>
      <c r="F54" s="44"/>
      <c r="G54" s="25">
        <f t="shared" si="3"/>
        <v>0</v>
      </c>
      <c r="H54" s="50" t="s">
        <v>99</v>
      </c>
    </row>
    <row r="55" spans="1:8" ht="28.5" customHeight="1" x14ac:dyDescent="0.3">
      <c r="A55" s="48">
        <f t="shared" si="4"/>
        <v>4.1699999999999964</v>
      </c>
      <c r="B55" s="42" t="s">
        <v>100</v>
      </c>
      <c r="C55" s="43" t="s">
        <v>184</v>
      </c>
      <c r="D55" s="33" t="s">
        <v>101</v>
      </c>
      <c r="E55" s="39">
        <v>123</v>
      </c>
      <c r="F55" s="44"/>
      <c r="G55" s="25">
        <f t="shared" si="3"/>
        <v>0</v>
      </c>
      <c r="H55" s="50" t="s">
        <v>84</v>
      </c>
    </row>
    <row r="56" spans="1:8" ht="25.5" customHeight="1" x14ac:dyDescent="0.3">
      <c r="A56" s="48">
        <f t="shared" si="4"/>
        <v>4.1799999999999962</v>
      </c>
      <c r="B56" s="42" t="s">
        <v>102</v>
      </c>
      <c r="C56" s="43" t="s">
        <v>103</v>
      </c>
      <c r="D56" s="33" t="s">
        <v>34</v>
      </c>
      <c r="E56" s="39">
        <v>1324</v>
      </c>
      <c r="F56" s="44"/>
      <c r="G56" s="25">
        <f t="shared" si="3"/>
        <v>0</v>
      </c>
      <c r="H56" s="50" t="s">
        <v>39</v>
      </c>
    </row>
    <row r="57" spans="1:8" ht="36" customHeight="1" x14ac:dyDescent="0.3">
      <c r="A57" s="48">
        <f t="shared" si="4"/>
        <v>4.1899999999999959</v>
      </c>
      <c r="B57" s="42" t="s">
        <v>102</v>
      </c>
      <c r="C57" s="43" t="s">
        <v>190</v>
      </c>
      <c r="D57" s="33" t="s">
        <v>34</v>
      </c>
      <c r="E57" s="39">
        <v>3382</v>
      </c>
      <c r="F57" s="44"/>
      <c r="G57" s="25">
        <f t="shared" si="3"/>
        <v>0</v>
      </c>
      <c r="H57" s="50" t="s">
        <v>104</v>
      </c>
    </row>
    <row r="58" spans="1:8" ht="28.5" customHeight="1" x14ac:dyDescent="0.3">
      <c r="A58" s="48">
        <f t="shared" si="4"/>
        <v>4.1999999999999957</v>
      </c>
      <c r="B58" s="42" t="s">
        <v>102</v>
      </c>
      <c r="C58" s="43" t="s">
        <v>105</v>
      </c>
      <c r="D58" s="33" t="s">
        <v>34</v>
      </c>
      <c r="E58" s="39">
        <v>408</v>
      </c>
      <c r="F58" s="44"/>
      <c r="G58" s="25">
        <f t="shared" si="3"/>
        <v>0</v>
      </c>
      <c r="H58" s="50" t="s">
        <v>104</v>
      </c>
    </row>
    <row r="59" spans="1:8" x14ac:dyDescent="0.3">
      <c r="A59" s="48">
        <f t="shared" si="4"/>
        <v>4.2099999999999955</v>
      </c>
      <c r="B59" s="42" t="s">
        <v>106</v>
      </c>
      <c r="C59" s="43" t="s">
        <v>107</v>
      </c>
      <c r="D59" s="33" t="s">
        <v>34</v>
      </c>
      <c r="E59" s="39">
        <f>7534</f>
        <v>7534</v>
      </c>
      <c r="F59" s="44"/>
      <c r="G59" s="25">
        <f t="shared" si="3"/>
        <v>0</v>
      </c>
      <c r="H59" s="50" t="s">
        <v>39</v>
      </c>
    </row>
    <row r="60" spans="1:8" x14ac:dyDescent="0.3">
      <c r="A60" s="48">
        <f t="shared" si="4"/>
        <v>4.2199999999999953</v>
      </c>
      <c r="B60" s="42" t="s">
        <v>106</v>
      </c>
      <c r="C60" s="43" t="s">
        <v>108</v>
      </c>
      <c r="D60" s="33" t="s">
        <v>34</v>
      </c>
      <c r="E60" s="39">
        <v>4887.6000000000004</v>
      </c>
      <c r="F60" s="44"/>
      <c r="G60" s="25">
        <f t="shared" si="3"/>
        <v>0</v>
      </c>
      <c r="H60" s="50" t="s">
        <v>48</v>
      </c>
    </row>
    <row r="61" spans="1:8" x14ac:dyDescent="0.3">
      <c r="A61" s="48">
        <f>A60+0.01</f>
        <v>4.2299999999999951</v>
      </c>
      <c r="B61" s="42" t="s">
        <v>109</v>
      </c>
      <c r="C61" s="43" t="s">
        <v>110</v>
      </c>
      <c r="D61" s="33" t="s">
        <v>44</v>
      </c>
      <c r="E61" s="39">
        <v>35</v>
      </c>
      <c r="F61" s="44"/>
      <c r="G61" s="25">
        <f t="shared" si="3"/>
        <v>0</v>
      </c>
      <c r="H61" s="50" t="s">
        <v>48</v>
      </c>
    </row>
    <row r="62" spans="1:8" x14ac:dyDescent="0.3">
      <c r="A62" s="48">
        <f>A61+0.01</f>
        <v>4.2399999999999949</v>
      </c>
      <c r="B62" s="42" t="s">
        <v>185</v>
      </c>
      <c r="C62" s="43" t="s">
        <v>186</v>
      </c>
      <c r="D62" s="33" t="s">
        <v>17</v>
      </c>
      <c r="E62" s="39">
        <v>1</v>
      </c>
      <c r="F62" s="44"/>
      <c r="G62" s="25">
        <f t="shared" si="3"/>
        <v>0</v>
      </c>
      <c r="H62" s="50" t="s">
        <v>180</v>
      </c>
    </row>
    <row r="63" spans="1:8" ht="23" x14ac:dyDescent="0.3">
      <c r="A63" s="48">
        <f t="shared" si="4"/>
        <v>4.2499999999999947</v>
      </c>
      <c r="B63" s="42" t="s">
        <v>111</v>
      </c>
      <c r="C63" s="43" t="s">
        <v>112</v>
      </c>
      <c r="D63" s="33" t="s">
        <v>50</v>
      </c>
      <c r="E63" s="39">
        <v>3</v>
      </c>
      <c r="F63" s="44"/>
      <c r="G63" s="25">
        <f t="shared" si="3"/>
        <v>0</v>
      </c>
      <c r="H63" s="50" t="s">
        <v>56</v>
      </c>
    </row>
    <row r="64" spans="1:8" x14ac:dyDescent="0.3">
      <c r="A64" s="48">
        <f>A63+0.01</f>
        <v>4.2599999999999945</v>
      </c>
      <c r="B64" s="42" t="s">
        <v>113</v>
      </c>
      <c r="C64" s="43" t="s">
        <v>114</v>
      </c>
      <c r="D64" s="33" t="s">
        <v>50</v>
      </c>
      <c r="E64" s="39">
        <v>2</v>
      </c>
      <c r="F64" s="44"/>
      <c r="G64" s="25">
        <f t="shared" si="3"/>
        <v>0</v>
      </c>
      <c r="H64" s="50" t="s">
        <v>115</v>
      </c>
    </row>
    <row r="65" spans="1:8" x14ac:dyDescent="0.3">
      <c r="A65" s="48">
        <f t="shared" si="4"/>
        <v>4.2699999999999942</v>
      </c>
      <c r="B65" s="42" t="s">
        <v>116</v>
      </c>
      <c r="C65" s="43" t="s">
        <v>117</v>
      </c>
      <c r="D65" s="33" t="s">
        <v>50</v>
      </c>
      <c r="E65" s="39">
        <v>4</v>
      </c>
      <c r="F65" s="44"/>
      <c r="G65" s="25">
        <f t="shared" si="3"/>
        <v>0</v>
      </c>
      <c r="H65" s="50" t="s">
        <v>115</v>
      </c>
    </row>
    <row r="66" spans="1:8" x14ac:dyDescent="0.3">
      <c r="A66" s="48">
        <f t="shared" si="4"/>
        <v>4.279999999999994</v>
      </c>
      <c r="B66" s="42" t="s">
        <v>32</v>
      </c>
      <c r="C66" s="43" t="s">
        <v>118</v>
      </c>
      <c r="D66" s="33" t="s">
        <v>50</v>
      </c>
      <c r="E66" s="39">
        <v>1</v>
      </c>
      <c r="F66" s="44"/>
      <c r="G66" s="25">
        <f t="shared" si="3"/>
        <v>0</v>
      </c>
      <c r="H66" s="50" t="s">
        <v>54</v>
      </c>
    </row>
    <row r="67" spans="1:8" x14ac:dyDescent="0.3">
      <c r="A67" s="48">
        <f t="shared" si="4"/>
        <v>4.2899999999999938</v>
      </c>
      <c r="B67" s="42" t="s">
        <v>32</v>
      </c>
      <c r="C67" s="43" t="s">
        <v>119</v>
      </c>
      <c r="D67" s="33" t="s">
        <v>50</v>
      </c>
      <c r="E67" s="39">
        <v>3</v>
      </c>
      <c r="F67" s="44"/>
      <c r="G67" s="25">
        <f t="shared" si="3"/>
        <v>0</v>
      </c>
      <c r="H67" s="50" t="s">
        <v>62</v>
      </c>
    </row>
    <row r="68" spans="1:8" ht="15" customHeight="1" x14ac:dyDescent="0.3">
      <c r="A68" s="48">
        <f t="shared" si="4"/>
        <v>4.2999999999999936</v>
      </c>
      <c r="B68" s="42" t="s">
        <v>120</v>
      </c>
      <c r="C68" s="43" t="s">
        <v>121</v>
      </c>
      <c r="D68" s="33" t="s">
        <v>50</v>
      </c>
      <c r="E68" s="39">
        <v>15</v>
      </c>
      <c r="F68" s="44"/>
      <c r="G68" s="25">
        <f t="shared" si="3"/>
        <v>0</v>
      </c>
      <c r="H68" s="50" t="s">
        <v>39</v>
      </c>
    </row>
    <row r="69" spans="1:8" ht="15" customHeight="1" x14ac:dyDescent="0.3">
      <c r="A69" s="48">
        <f t="shared" si="4"/>
        <v>4.3099999999999934</v>
      </c>
      <c r="B69" s="42" t="s">
        <v>120</v>
      </c>
      <c r="C69" s="43" t="s">
        <v>122</v>
      </c>
      <c r="D69" s="33" t="s">
        <v>50</v>
      </c>
      <c r="E69" s="39">
        <v>4</v>
      </c>
      <c r="F69" s="44"/>
      <c r="G69" s="25">
        <f t="shared" si="3"/>
        <v>0</v>
      </c>
      <c r="H69" s="50" t="s">
        <v>39</v>
      </c>
    </row>
    <row r="70" spans="1:8" ht="15" customHeight="1" x14ac:dyDescent="0.3">
      <c r="A70" s="48">
        <f t="shared" si="4"/>
        <v>4.3199999999999932</v>
      </c>
      <c r="B70" s="42" t="s">
        <v>123</v>
      </c>
      <c r="C70" s="43" t="s">
        <v>124</v>
      </c>
      <c r="D70" s="33" t="s">
        <v>50</v>
      </c>
      <c r="E70" s="39">
        <v>14</v>
      </c>
      <c r="F70" s="44"/>
      <c r="G70" s="25">
        <f t="shared" si="3"/>
        <v>0</v>
      </c>
      <c r="H70" s="50" t="s">
        <v>39</v>
      </c>
    </row>
    <row r="71" spans="1:8" ht="23" x14ac:dyDescent="0.3">
      <c r="A71" s="48">
        <f t="shared" si="4"/>
        <v>4.329999999999993</v>
      </c>
      <c r="B71" s="42" t="s">
        <v>123</v>
      </c>
      <c r="C71" s="43" t="s">
        <v>125</v>
      </c>
      <c r="D71" s="33" t="s">
        <v>50</v>
      </c>
      <c r="E71" s="39">
        <v>19</v>
      </c>
      <c r="F71" s="44"/>
      <c r="G71" s="25">
        <f t="shared" si="3"/>
        <v>0</v>
      </c>
      <c r="H71" s="50" t="s">
        <v>39</v>
      </c>
    </row>
    <row r="72" spans="1:8" ht="23" x14ac:dyDescent="0.3">
      <c r="A72" s="48">
        <f t="shared" si="4"/>
        <v>4.3399999999999928</v>
      </c>
      <c r="B72" s="42" t="s">
        <v>123</v>
      </c>
      <c r="C72" s="43" t="s">
        <v>126</v>
      </c>
      <c r="D72" s="33" t="s">
        <v>34</v>
      </c>
      <c r="E72" s="39">
        <v>485.66</v>
      </c>
      <c r="F72" s="44"/>
      <c r="G72" s="25">
        <f t="shared" si="3"/>
        <v>0</v>
      </c>
      <c r="H72" s="50" t="s">
        <v>39</v>
      </c>
    </row>
    <row r="73" spans="1:8" x14ac:dyDescent="0.3">
      <c r="A73" s="48">
        <f t="shared" si="4"/>
        <v>4.3499999999999925</v>
      </c>
      <c r="B73" s="42" t="s">
        <v>123</v>
      </c>
      <c r="C73" s="43" t="s">
        <v>127</v>
      </c>
      <c r="D73" s="33" t="s">
        <v>34</v>
      </c>
      <c r="E73" s="39">
        <v>358.8</v>
      </c>
      <c r="F73" s="44"/>
      <c r="G73" s="25">
        <f t="shared" si="3"/>
        <v>0</v>
      </c>
      <c r="H73" s="50" t="s">
        <v>39</v>
      </c>
    </row>
    <row r="74" spans="1:8" x14ac:dyDescent="0.3">
      <c r="A74" s="48">
        <f t="shared" si="4"/>
        <v>4.3599999999999923</v>
      </c>
      <c r="B74" s="42" t="s">
        <v>123</v>
      </c>
      <c r="C74" s="43" t="s">
        <v>128</v>
      </c>
      <c r="D74" s="33" t="s">
        <v>34</v>
      </c>
      <c r="E74" s="39">
        <v>30.8</v>
      </c>
      <c r="F74" s="44"/>
      <c r="G74" s="25">
        <f t="shared" si="3"/>
        <v>0</v>
      </c>
      <c r="H74" s="50" t="s">
        <v>39</v>
      </c>
    </row>
    <row r="75" spans="1:8" x14ac:dyDescent="0.3">
      <c r="A75" s="48">
        <f t="shared" si="4"/>
        <v>4.3699999999999921</v>
      </c>
      <c r="B75" s="42" t="s">
        <v>129</v>
      </c>
      <c r="C75" s="43" t="s">
        <v>130</v>
      </c>
      <c r="D75" s="33" t="s">
        <v>17</v>
      </c>
      <c r="E75" s="39">
        <v>1</v>
      </c>
      <c r="F75" s="44"/>
      <c r="G75" s="25">
        <f t="shared" si="3"/>
        <v>0</v>
      </c>
      <c r="H75" s="50" t="s">
        <v>39</v>
      </c>
    </row>
    <row r="76" spans="1:8" ht="23" x14ac:dyDescent="0.3">
      <c r="A76" s="48">
        <f t="shared" si="4"/>
        <v>4.3799999999999919</v>
      </c>
      <c r="B76" s="42" t="s">
        <v>131</v>
      </c>
      <c r="C76" s="43" t="s">
        <v>132</v>
      </c>
      <c r="D76" s="33" t="s">
        <v>34</v>
      </c>
      <c r="E76" s="39">
        <v>970</v>
      </c>
      <c r="F76" s="44"/>
      <c r="G76" s="25">
        <f t="shared" si="3"/>
        <v>0</v>
      </c>
      <c r="H76" s="50" t="s">
        <v>133</v>
      </c>
    </row>
    <row r="77" spans="1:8" x14ac:dyDescent="0.3">
      <c r="A77" s="48">
        <f t="shared" si="4"/>
        <v>4.3899999999999917</v>
      </c>
      <c r="B77" s="42" t="s">
        <v>131</v>
      </c>
      <c r="C77" s="43" t="s">
        <v>134</v>
      </c>
      <c r="D77" s="33" t="s">
        <v>34</v>
      </c>
      <c r="E77" s="39">
        <v>46</v>
      </c>
      <c r="F77" s="44"/>
      <c r="G77" s="25">
        <f t="shared" si="3"/>
        <v>0</v>
      </c>
      <c r="H77" s="50" t="s">
        <v>133</v>
      </c>
    </row>
    <row r="78" spans="1:8" x14ac:dyDescent="0.3">
      <c r="A78" s="48">
        <f t="shared" si="4"/>
        <v>4.3999999999999915</v>
      </c>
      <c r="B78" s="42" t="s">
        <v>131</v>
      </c>
      <c r="C78" s="43" t="s">
        <v>135</v>
      </c>
      <c r="D78" s="33" t="s">
        <v>34</v>
      </c>
      <c r="E78" s="39">
        <v>478</v>
      </c>
      <c r="F78" s="44"/>
      <c r="G78" s="25">
        <f t="shared" si="3"/>
        <v>0</v>
      </c>
      <c r="H78" s="50" t="s">
        <v>133</v>
      </c>
    </row>
    <row r="79" spans="1:8" x14ac:dyDescent="0.3">
      <c r="A79" s="48">
        <f t="shared" si="4"/>
        <v>4.4099999999999913</v>
      </c>
      <c r="B79" s="42" t="s">
        <v>136</v>
      </c>
      <c r="C79" s="43" t="s">
        <v>137</v>
      </c>
      <c r="D79" s="33" t="s">
        <v>50</v>
      </c>
      <c r="E79" s="39">
        <v>49</v>
      </c>
      <c r="F79" s="44"/>
      <c r="G79" s="25">
        <f t="shared" si="3"/>
        <v>0</v>
      </c>
      <c r="H79" s="50" t="s">
        <v>133</v>
      </c>
    </row>
    <row r="80" spans="1:8" ht="23" x14ac:dyDescent="0.3">
      <c r="A80" s="48">
        <f t="shared" si="4"/>
        <v>4.419999999999991</v>
      </c>
      <c r="B80" s="42" t="s">
        <v>138</v>
      </c>
      <c r="C80" s="43" t="s">
        <v>139</v>
      </c>
      <c r="D80" s="33" t="s">
        <v>50</v>
      </c>
      <c r="E80" s="39">
        <v>2</v>
      </c>
      <c r="F80" s="44"/>
      <c r="G80" s="25">
        <f t="shared" si="3"/>
        <v>0</v>
      </c>
      <c r="H80" s="50" t="s">
        <v>133</v>
      </c>
    </row>
    <row r="81" spans="1:8" ht="23" x14ac:dyDescent="0.3">
      <c r="A81" s="48">
        <f t="shared" si="4"/>
        <v>4.4299999999999908</v>
      </c>
      <c r="B81" s="42" t="s">
        <v>140</v>
      </c>
      <c r="C81" s="43" t="s">
        <v>141</v>
      </c>
      <c r="D81" s="33" t="s">
        <v>50</v>
      </c>
      <c r="E81" s="39">
        <v>9</v>
      </c>
      <c r="F81" s="44"/>
      <c r="G81" s="25">
        <f t="shared" si="3"/>
        <v>0</v>
      </c>
      <c r="H81" s="50" t="s">
        <v>133</v>
      </c>
    </row>
    <row r="82" spans="1:8" ht="23" x14ac:dyDescent="0.3">
      <c r="A82" s="48">
        <f t="shared" si="4"/>
        <v>4.4399999999999906</v>
      </c>
      <c r="B82" s="42" t="s">
        <v>142</v>
      </c>
      <c r="C82" s="43" t="s">
        <v>143</v>
      </c>
      <c r="D82" s="33" t="s">
        <v>34</v>
      </c>
      <c r="E82" s="39">
        <v>801</v>
      </c>
      <c r="F82" s="44"/>
      <c r="G82" s="25">
        <f t="shared" si="3"/>
        <v>0</v>
      </c>
      <c r="H82" s="50" t="s">
        <v>133</v>
      </c>
    </row>
    <row r="83" spans="1:8" x14ac:dyDescent="0.3">
      <c r="A83" s="48">
        <f t="shared" si="4"/>
        <v>4.4499999999999904</v>
      </c>
      <c r="B83" s="42" t="s">
        <v>144</v>
      </c>
      <c r="C83" s="43" t="s">
        <v>145</v>
      </c>
      <c r="D83" s="33" t="s">
        <v>50</v>
      </c>
      <c r="E83" s="39">
        <v>5</v>
      </c>
      <c r="F83" s="44"/>
      <c r="G83" s="25">
        <f t="shared" si="3"/>
        <v>0</v>
      </c>
      <c r="H83" s="50" t="s">
        <v>133</v>
      </c>
    </row>
    <row r="84" spans="1:8" x14ac:dyDescent="0.3">
      <c r="A84" s="48">
        <f t="shared" si="4"/>
        <v>4.4599999999999902</v>
      </c>
      <c r="B84" s="42" t="s">
        <v>138</v>
      </c>
      <c r="C84" s="43" t="s">
        <v>146</v>
      </c>
      <c r="D84" s="33" t="s">
        <v>34</v>
      </c>
      <c r="E84" s="39">
        <v>134</v>
      </c>
      <c r="F84" s="44"/>
      <c r="G84" s="25">
        <f t="shared" si="3"/>
        <v>0</v>
      </c>
      <c r="H84" s="50" t="s">
        <v>133</v>
      </c>
    </row>
    <row r="85" spans="1:8" ht="23" x14ac:dyDescent="0.3">
      <c r="A85" s="48">
        <f t="shared" si="4"/>
        <v>4.46999999999999</v>
      </c>
      <c r="B85" s="42" t="s">
        <v>147</v>
      </c>
      <c r="C85" s="43" t="s">
        <v>148</v>
      </c>
      <c r="D85" s="33" t="s">
        <v>50</v>
      </c>
      <c r="E85" s="39">
        <v>14</v>
      </c>
      <c r="F85" s="44"/>
      <c r="G85" s="25">
        <f t="shared" si="3"/>
        <v>0</v>
      </c>
      <c r="H85" s="50" t="s">
        <v>133</v>
      </c>
    </row>
    <row r="86" spans="1:8" x14ac:dyDescent="0.3">
      <c r="A86" s="48">
        <f t="shared" si="4"/>
        <v>4.4799999999999898</v>
      </c>
      <c r="B86" s="42" t="s">
        <v>149</v>
      </c>
      <c r="C86" s="43" t="s">
        <v>150</v>
      </c>
      <c r="D86" s="33" t="s">
        <v>17</v>
      </c>
      <c r="E86" s="39">
        <v>1</v>
      </c>
      <c r="F86" s="44"/>
      <c r="G86" s="25">
        <f t="shared" si="3"/>
        <v>0</v>
      </c>
      <c r="H86" s="50" t="s">
        <v>133</v>
      </c>
    </row>
    <row r="87" spans="1:8" x14ac:dyDescent="0.3">
      <c r="A87" s="48">
        <f t="shared" si="4"/>
        <v>4.4899999999999896</v>
      </c>
      <c r="B87" s="42" t="s">
        <v>151</v>
      </c>
      <c r="C87" s="43" t="s">
        <v>152</v>
      </c>
      <c r="D87" s="33" t="s">
        <v>50</v>
      </c>
      <c r="E87" s="39">
        <v>16</v>
      </c>
      <c r="F87" s="44"/>
      <c r="G87" s="25">
        <f t="shared" si="3"/>
        <v>0</v>
      </c>
      <c r="H87" s="50" t="s">
        <v>104</v>
      </c>
    </row>
    <row r="88" spans="1:8" x14ac:dyDescent="0.3">
      <c r="A88" s="48">
        <f t="shared" si="4"/>
        <v>4.4999999999999893</v>
      </c>
      <c r="B88" s="42" t="s">
        <v>151</v>
      </c>
      <c r="C88" s="43" t="s">
        <v>153</v>
      </c>
      <c r="D88" s="33" t="s">
        <v>50</v>
      </c>
      <c r="E88" s="39">
        <v>9</v>
      </c>
      <c r="F88" s="44"/>
      <c r="G88" s="25">
        <f t="shared" si="3"/>
        <v>0</v>
      </c>
      <c r="H88" s="50" t="s">
        <v>104</v>
      </c>
    </row>
    <row r="89" spans="1:8" x14ac:dyDescent="0.3">
      <c r="A89" s="48">
        <f t="shared" si="4"/>
        <v>4.5099999999999891</v>
      </c>
      <c r="B89" s="42" t="s">
        <v>151</v>
      </c>
      <c r="C89" s="43" t="s">
        <v>154</v>
      </c>
      <c r="D89" s="33" t="s">
        <v>50</v>
      </c>
      <c r="E89" s="39">
        <v>2</v>
      </c>
      <c r="F89" s="44"/>
      <c r="G89" s="25">
        <f t="shared" si="3"/>
        <v>0</v>
      </c>
      <c r="H89" s="50" t="s">
        <v>155</v>
      </c>
    </row>
    <row r="90" spans="1:8" x14ac:dyDescent="0.3">
      <c r="A90" s="48">
        <f t="shared" si="4"/>
        <v>4.5199999999999889</v>
      </c>
      <c r="B90" s="42" t="s">
        <v>32</v>
      </c>
      <c r="C90" s="43" t="s">
        <v>156</v>
      </c>
      <c r="D90" s="33" t="s">
        <v>50</v>
      </c>
      <c r="E90" s="39">
        <v>5</v>
      </c>
      <c r="F90" s="44"/>
      <c r="G90" s="25">
        <f t="shared" si="3"/>
        <v>0</v>
      </c>
      <c r="H90" s="50" t="s">
        <v>133</v>
      </c>
    </row>
    <row r="91" spans="1:8" x14ac:dyDescent="0.3">
      <c r="A91" s="48">
        <f t="shared" si="4"/>
        <v>4.5299999999999887</v>
      </c>
      <c r="B91" s="42" t="s">
        <v>32</v>
      </c>
      <c r="C91" s="43" t="s">
        <v>176</v>
      </c>
      <c r="D91" s="33" t="s">
        <v>50</v>
      </c>
      <c r="E91" s="39">
        <v>1</v>
      </c>
      <c r="F91" s="44"/>
      <c r="G91" s="25">
        <f t="shared" si="3"/>
        <v>0</v>
      </c>
      <c r="H91" s="50" t="s">
        <v>56</v>
      </c>
    </row>
    <row r="92" spans="1:8" x14ac:dyDescent="0.3">
      <c r="A92" s="48">
        <f t="shared" si="4"/>
        <v>4.5399999999999885</v>
      </c>
      <c r="B92" s="42" t="s">
        <v>32</v>
      </c>
      <c r="C92" s="43" t="s">
        <v>157</v>
      </c>
      <c r="D92" s="33" t="s">
        <v>50</v>
      </c>
      <c r="E92" s="39">
        <v>1</v>
      </c>
      <c r="F92" s="44"/>
      <c r="G92" s="25">
        <f t="shared" si="3"/>
        <v>0</v>
      </c>
      <c r="H92" s="50" t="s">
        <v>48</v>
      </c>
    </row>
    <row r="93" spans="1:8" x14ac:dyDescent="0.3">
      <c r="A93" s="48">
        <f t="shared" si="4"/>
        <v>4.5499999999999883</v>
      </c>
      <c r="B93" s="42" t="s">
        <v>116</v>
      </c>
      <c r="C93" s="43" t="s">
        <v>158</v>
      </c>
      <c r="D93" s="33" t="s">
        <v>50</v>
      </c>
      <c r="E93" s="39">
        <v>7</v>
      </c>
      <c r="F93" s="44"/>
      <c r="G93" s="25">
        <f t="shared" si="3"/>
        <v>0</v>
      </c>
      <c r="H93" s="50" t="s">
        <v>159</v>
      </c>
    </row>
    <row r="94" spans="1:8" x14ac:dyDescent="0.3">
      <c r="A94" s="48">
        <f t="shared" si="4"/>
        <v>4.5599999999999881</v>
      </c>
      <c r="B94" s="42" t="s">
        <v>160</v>
      </c>
      <c r="C94" s="43" t="s">
        <v>161</v>
      </c>
      <c r="D94" s="33" t="s">
        <v>50</v>
      </c>
      <c r="E94" s="39">
        <v>36</v>
      </c>
      <c r="F94" s="44"/>
      <c r="G94" s="25">
        <f t="shared" si="3"/>
        <v>0</v>
      </c>
      <c r="H94" s="50" t="s">
        <v>56</v>
      </c>
    </row>
    <row r="95" spans="1:8" x14ac:dyDescent="0.3">
      <c r="A95" s="48">
        <f t="shared" si="4"/>
        <v>4.5699999999999878</v>
      </c>
      <c r="B95" s="42" t="s">
        <v>162</v>
      </c>
      <c r="C95" s="43" t="s">
        <v>163</v>
      </c>
      <c r="D95" s="33" t="s">
        <v>44</v>
      </c>
      <c r="E95" s="39">
        <v>465</v>
      </c>
      <c r="F95" s="44"/>
      <c r="G95" s="25">
        <f t="shared" si="3"/>
        <v>0</v>
      </c>
      <c r="H95" s="50" t="s">
        <v>48</v>
      </c>
    </row>
    <row r="96" spans="1:8" x14ac:dyDescent="0.3">
      <c r="A96" s="48">
        <f t="shared" si="4"/>
        <v>4.5799999999999876</v>
      </c>
      <c r="B96" s="42" t="s">
        <v>106</v>
      </c>
      <c r="C96" s="43" t="s">
        <v>164</v>
      </c>
      <c r="D96" s="33" t="s">
        <v>34</v>
      </c>
      <c r="E96" s="39">
        <v>565.94000000000005</v>
      </c>
      <c r="F96" s="44"/>
      <c r="G96" s="25">
        <f t="shared" si="3"/>
        <v>0</v>
      </c>
      <c r="H96" s="50" t="s">
        <v>48</v>
      </c>
    </row>
    <row r="97" spans="1:8" x14ac:dyDescent="0.3">
      <c r="A97" s="48">
        <f t="shared" si="4"/>
        <v>4.5899999999999874</v>
      </c>
      <c r="B97" s="42" t="s">
        <v>165</v>
      </c>
      <c r="C97" s="43" t="s">
        <v>166</v>
      </c>
      <c r="D97" s="33" t="s">
        <v>34</v>
      </c>
      <c r="E97" s="39">
        <v>544</v>
      </c>
      <c r="F97" s="44"/>
      <c r="G97" s="25">
        <f t="shared" si="3"/>
        <v>0</v>
      </c>
      <c r="H97" s="50" t="s">
        <v>133</v>
      </c>
    </row>
    <row r="98" spans="1:8" x14ac:dyDescent="0.3">
      <c r="A98" s="48">
        <f t="shared" si="4"/>
        <v>4.5999999999999872</v>
      </c>
      <c r="B98" s="42" t="s">
        <v>167</v>
      </c>
      <c r="C98" s="43" t="s">
        <v>168</v>
      </c>
      <c r="D98" s="33" t="s">
        <v>44</v>
      </c>
      <c r="E98" s="39">
        <v>311</v>
      </c>
      <c r="F98" s="44"/>
      <c r="G98" s="25">
        <f t="shared" si="3"/>
        <v>0</v>
      </c>
      <c r="H98" s="74" t="s">
        <v>133</v>
      </c>
    </row>
    <row r="99" spans="1:8" x14ac:dyDescent="0.3">
      <c r="A99" s="67">
        <f t="shared" si="4"/>
        <v>4.609999999999987</v>
      </c>
      <c r="B99" s="68" t="s">
        <v>32</v>
      </c>
      <c r="C99" s="69" t="s">
        <v>169</v>
      </c>
      <c r="D99" s="70" t="s">
        <v>50</v>
      </c>
      <c r="E99" s="71">
        <v>1</v>
      </c>
      <c r="F99" s="72"/>
      <c r="G99" s="25">
        <f t="shared" si="3"/>
        <v>0</v>
      </c>
      <c r="H99" s="73" t="s">
        <v>48</v>
      </c>
    </row>
    <row r="100" spans="1:8" x14ac:dyDescent="0.3">
      <c r="A100" s="48">
        <f t="shared" si="4"/>
        <v>4.6199999999999868</v>
      </c>
      <c r="B100" s="52" t="s">
        <v>170</v>
      </c>
      <c r="C100" s="53" t="s">
        <v>171</v>
      </c>
      <c r="D100" s="54" t="s">
        <v>44</v>
      </c>
      <c r="E100" s="55">
        <v>142</v>
      </c>
      <c r="F100" s="56"/>
      <c r="G100" s="25">
        <f t="shared" si="3"/>
        <v>0</v>
      </c>
      <c r="H100" s="57" t="s">
        <v>48</v>
      </c>
    </row>
    <row r="101" spans="1:8" x14ac:dyDescent="0.3">
      <c r="A101" s="48">
        <f t="shared" si="4"/>
        <v>4.6299999999999866</v>
      </c>
      <c r="B101" s="52" t="s">
        <v>187</v>
      </c>
      <c r="C101" s="53" t="s">
        <v>189</v>
      </c>
      <c r="D101" s="65" t="s">
        <v>17</v>
      </c>
      <c r="E101" s="66">
        <v>1</v>
      </c>
      <c r="F101" s="56"/>
      <c r="G101" s="25">
        <f t="shared" si="3"/>
        <v>0</v>
      </c>
      <c r="H101" s="57" t="s">
        <v>180</v>
      </c>
    </row>
    <row r="102" spans="1:8" x14ac:dyDescent="0.3">
      <c r="A102" s="48">
        <f t="shared" si="4"/>
        <v>4.6399999999999864</v>
      </c>
      <c r="B102" s="52" t="s">
        <v>181</v>
      </c>
      <c r="C102" s="53" t="s">
        <v>188</v>
      </c>
      <c r="D102" s="65" t="s">
        <v>17</v>
      </c>
      <c r="E102" s="66">
        <v>1</v>
      </c>
      <c r="F102" s="56"/>
      <c r="G102" s="25">
        <f t="shared" si="3"/>
        <v>0</v>
      </c>
      <c r="H102" s="57" t="s">
        <v>180</v>
      </c>
    </row>
    <row r="103" spans="1:8" x14ac:dyDescent="0.3">
      <c r="A103" s="48">
        <f t="shared" si="4"/>
        <v>4.6499999999999861</v>
      </c>
      <c r="B103" s="52" t="s">
        <v>106</v>
      </c>
      <c r="C103" s="53" t="s">
        <v>172</v>
      </c>
      <c r="D103" s="54" t="s">
        <v>173</v>
      </c>
      <c r="E103" s="55">
        <v>544</v>
      </c>
      <c r="F103" s="56"/>
      <c r="G103" s="25">
        <f t="shared" ref="G103:G104" si="5">F103*E103</f>
        <v>0</v>
      </c>
      <c r="H103" s="57" t="s">
        <v>48</v>
      </c>
    </row>
    <row r="104" spans="1:8" x14ac:dyDescent="0.3">
      <c r="A104" s="48">
        <f t="shared" si="4"/>
        <v>4.6599999999999859</v>
      </c>
      <c r="B104" s="52" t="s">
        <v>182</v>
      </c>
      <c r="C104" s="64" t="s">
        <v>179</v>
      </c>
      <c r="D104" s="54" t="s">
        <v>50</v>
      </c>
      <c r="E104" s="55">
        <v>1</v>
      </c>
      <c r="F104" s="56"/>
      <c r="G104" s="25">
        <f t="shared" si="5"/>
        <v>0</v>
      </c>
      <c r="H104" s="57" t="s">
        <v>180</v>
      </c>
    </row>
    <row r="105" spans="1:8" ht="22.5" customHeight="1" x14ac:dyDescent="0.3">
      <c r="A105" s="75" t="s">
        <v>174</v>
      </c>
      <c r="B105" s="76"/>
      <c r="C105" s="76"/>
      <c r="D105" s="76"/>
      <c r="E105" s="76"/>
      <c r="F105" s="77"/>
      <c r="G105" s="61">
        <f>SUM(G39:G104,G19:G37,G16:G17,G9:G14)</f>
        <v>125000</v>
      </c>
      <c r="H105" s="62"/>
    </row>
  </sheetData>
  <autoFilter ref="A6:H105" xr:uid="{00000000-0001-0000-0100-000000000000}"/>
  <mergeCells count="6">
    <mergeCell ref="A105:F105"/>
    <mergeCell ref="F1:H1"/>
    <mergeCell ref="G2:H2"/>
    <mergeCell ref="G3:H3"/>
    <mergeCell ref="G4:H4"/>
    <mergeCell ref="A7:H7"/>
  </mergeCells>
  <printOptions horizontalCentered="1"/>
  <pageMargins left="0.25" right="0.25" top="0.75" bottom="0.75" header="0.3" footer="0.3"/>
  <pageSetup scale="84" fitToHeight="0" orientation="landscape" r:id="rId1"/>
  <headerFooter>
    <oddFooter>&amp;L&amp;"Arial,Regular"&amp;D - ADDENDUM 2&amp;C&amp;"Arial,Regular"Page &amp;P of &amp;N&amp;R&amp;"Arial,Regular" Form DPM-16</oddFooter>
  </headerFooter>
  <rowBreaks count="3" manualBreakCount="3">
    <brk id="37" max="7" man="1"/>
    <brk id="61" max="7" man="1"/>
    <brk id="95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F6E19ED93952469782AA41037E2523" ma:contentTypeVersion="13" ma:contentTypeDescription="Create a new document." ma:contentTypeScope="" ma:versionID="57dcb3f3aa25d43efc3f0ea777c1e8de">
  <xsd:schema xmlns:xsd="http://www.w3.org/2001/XMLSchema" xmlns:xs="http://www.w3.org/2001/XMLSchema" xmlns:p="http://schemas.microsoft.com/office/2006/metadata/properties" xmlns:ns2="96df3b69-64a0-46ae-beaa-e8a5416103a6" xmlns:ns3="28ebc0b9-722f-48c7-9cb6-7ace6fc208bf" targetNamespace="http://schemas.microsoft.com/office/2006/metadata/properties" ma:root="true" ma:fieldsID="79bcfa8fc2b8363382ce504e8413016d" ns2:_="" ns3:_="">
    <xsd:import namespace="96df3b69-64a0-46ae-beaa-e8a5416103a6"/>
    <xsd:import namespace="28ebc0b9-722f-48c7-9cb6-7ace6fc208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3b69-64a0-46ae-beaa-e8a5416103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2108cea-91d5-4534-8a68-130948706cf0}" ma:internalName="TaxCatchAll" ma:showField="CatchAllData" ma:web="96df3b69-64a0-46ae-beaa-e8a541610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bc0b9-722f-48c7-9cb6-7ace6fc20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1ffe9b5-954c-4502-9ce3-32ce9c3163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bc0b9-722f-48c7-9cb6-7ace6fc208bf">
      <Terms xmlns="http://schemas.microsoft.com/office/infopath/2007/PartnerControls"/>
    </lcf76f155ced4ddcb4097134ff3c332f>
    <TaxCatchAll xmlns="96df3b69-64a0-46ae-beaa-e8a5416103a6" xsi:nil="true"/>
  </documentManagement>
</p:properties>
</file>

<file path=customXml/itemProps1.xml><?xml version="1.0" encoding="utf-8"?>
<ds:datastoreItem xmlns:ds="http://schemas.openxmlformats.org/officeDocument/2006/customXml" ds:itemID="{FB240616-6EFE-4164-9B7F-3C08F26CC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F95B3B-CD50-43C0-AAF2-636BE29A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df3b69-64a0-46ae-beaa-e8a5416103a6"/>
    <ds:schemaRef ds:uri="28ebc0b9-722f-48c7-9cb6-7ace6fc208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2A9C84-CFDA-4C85-BB6E-930D2F241665}">
  <ds:schemaRefs>
    <ds:schemaRef ds:uri="http://schemas.microsoft.com/office/2006/metadata/properties"/>
    <ds:schemaRef ds:uri="http://purl.org/dc/elements/1.1/"/>
    <ds:schemaRef ds:uri="96df3b69-64a0-46ae-beaa-e8a5416103a6"/>
    <ds:schemaRef ds:uri="http://schemas.openxmlformats.org/package/2006/metadata/core-properties"/>
    <ds:schemaRef ds:uri="http://schemas.microsoft.com/office/2006/documentManagement/types"/>
    <ds:schemaRef ds:uri="28ebc0b9-722f-48c7-9cb6-7ace6fc208bf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Sheet</vt:lpstr>
      <vt:lpstr>'Bid Sheet'!Print_Area</vt:lpstr>
      <vt:lpstr>'Bid 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Patel, Naresh</dc:creator>
  <cp:keywords/>
  <dc:description/>
  <cp:lastModifiedBy>Stephen Ng</cp:lastModifiedBy>
  <cp:revision/>
  <cp:lastPrinted>2025-11-26T04:02:31Z</cp:lastPrinted>
  <dcterms:created xsi:type="dcterms:W3CDTF">2014-12-29T14:23:53Z</dcterms:created>
  <dcterms:modified xsi:type="dcterms:W3CDTF">2025-12-02T18:56:46Z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0x01010037F6E19ED93952469782AA41037E2523</vt:lpwstr>
  </property>
  <property fmtid="{D5CDD505-2E9C-101B-9397-08002B2CF9AE}" pid="3" name="MediaServiceImageTags">
    <vt:lpwstr/>
  </property>
</Properties>
</file>