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Z:\Engineering\VCTC\Sespe Creek Bridge Overflow\300 Engineering\350 Cost Estimate\2. Bridge Repair Cost Estimates\3. Cost Estimate - Camera Ready\Bid Price Sheet\"/>
    </mc:Choice>
  </mc:AlternateContent>
  <xr:revisionPtr revIDLastSave="0" documentId="13_ncr:1_{5E696C06-BA73-45E4-98F7-50B91BE5EE3D}" xr6:coauthVersionLast="47" xr6:coauthVersionMax="47" xr10:uidLastSave="{00000000-0000-0000-0000-000000000000}"/>
  <workbookProtection workbookAlgorithmName="SHA-512" workbookHashValue="Zl9icwtqAtMwDHRDPK4FZe9f0n9W0TuV7PvuFKzfy2CvbN9DKefoZy8gavHXQfsbuEFP4E6WoOzCU1hVPcpbFw==" workbookSaltValue="D4AjVfexzmvT30my1pklkQ==" workbookSpinCount="100000" lockStructure="1"/>
  <bookViews>
    <workbookView xWindow="-96" yWindow="-96" windowWidth="23232" windowHeight="13872" xr2:uid="{9139A996-A1AF-4754-B25C-5279D6D26AD1}"/>
  </bookViews>
  <sheets>
    <sheet name="SchedSummary" sheetId="2" r:id="rId1"/>
    <sheet name="Bid List" sheetId="1"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2" l="1"/>
  <c r="F55" i="1"/>
  <c r="F15" i="1"/>
  <c r="F17" i="1"/>
  <c r="F26" i="1"/>
  <c r="F30" i="1"/>
  <c r="F46" i="1"/>
  <c r="F56" i="1"/>
  <c r="F10" i="1"/>
  <c r="F66" i="1"/>
  <c r="F65" i="1"/>
  <c r="F64" i="1"/>
  <c r="F61" i="1"/>
  <c r="F60" i="1"/>
  <c r="F59" i="1"/>
  <c r="F54" i="1"/>
  <c r="F53" i="1"/>
  <c r="F52" i="1"/>
  <c r="F51" i="1"/>
  <c r="F50" i="1"/>
  <c r="F49" i="1"/>
  <c r="F48" i="1"/>
  <c r="F47" i="1"/>
  <c r="F43" i="1"/>
  <c r="F42" i="1"/>
  <c r="F41" i="1"/>
  <c r="F38" i="1"/>
  <c r="F35" i="1"/>
  <c r="F34" i="1"/>
  <c r="F33" i="1"/>
  <c r="F32" i="1"/>
  <c r="F31" i="1"/>
  <c r="F29" i="1"/>
  <c r="F28" i="1"/>
  <c r="F27" i="1"/>
  <c r="F23" i="1"/>
  <c r="F22" i="1"/>
  <c r="F20" i="1"/>
  <c r="F16" i="1"/>
  <c r="F14" i="1"/>
  <c r="F11" i="1"/>
  <c r="F12" i="1" l="1"/>
  <c r="F44" i="1"/>
  <c r="F67" i="1"/>
  <c r="F18" i="1"/>
  <c r="F21" i="1" s="1"/>
  <c r="F24" i="1" s="1"/>
  <c r="F62" i="1"/>
  <c r="F36" i="1"/>
  <c r="F39" i="1" s="1"/>
  <c r="F57" i="1"/>
  <c r="F68" i="1" l="1"/>
  <c r="D7" i="2" s="1"/>
  <c r="D9" i="2" l="1" a="1"/>
  <c r="D10" i="2"/>
  <c r="D9" i="2"/>
</calcChain>
</file>

<file path=xl/sharedStrings.xml><?xml version="1.0" encoding="utf-8"?>
<sst xmlns="http://schemas.openxmlformats.org/spreadsheetml/2006/main" count="178" uniqueCount="141">
  <si>
    <t>ITEM NO.</t>
  </si>
  <si>
    <t>WORK DESCRIPTION</t>
  </si>
  <si>
    <t>UNIT</t>
  </si>
  <si>
    <t>QUANTITY</t>
  </si>
  <si>
    <t>SCHEDULE - BASE BID</t>
  </si>
  <si>
    <t>DIVISION 01</t>
  </si>
  <si>
    <t>GENERAL REQUIREMENTS</t>
  </si>
  <si>
    <t>NOTES</t>
  </si>
  <si>
    <t>01 71 13.01</t>
  </si>
  <si>
    <t>Mobilization, Demobilization, and Controls</t>
  </si>
  <si>
    <t>LS</t>
  </si>
  <si>
    <t>01 57 19.01</t>
  </si>
  <si>
    <t>Erosion Control Compliance (Erosivity Waiver for under 5 acres)</t>
  </si>
  <si>
    <t>Short Schedule</t>
  </si>
  <si>
    <t>GENERAL REQUIREMENTS SUBTOTAL</t>
  </si>
  <si>
    <t>DIVISION 03</t>
  </si>
  <si>
    <t>CONCRETE</t>
  </si>
  <si>
    <t>03 21 00.01</t>
  </si>
  <si>
    <t>Reinforcing Steel</t>
  </si>
  <si>
    <t>LBS</t>
  </si>
  <si>
    <t>03 31 00.01</t>
  </si>
  <si>
    <t>CY</t>
  </si>
  <si>
    <t>03 31 00.02</t>
  </si>
  <si>
    <t xml:space="preserve">Cast-in-place Concrete - Columns 4'-0" Diameter (4 - Columns) </t>
  </si>
  <si>
    <t>03 31 00.03</t>
  </si>
  <si>
    <t>Cast-in-place Concrete - Abutment 1, Wingwalls, Footing</t>
  </si>
  <si>
    <t>DIVISION 05</t>
  </si>
  <si>
    <t>METALS</t>
  </si>
  <si>
    <t>05 12 23.01</t>
  </si>
  <si>
    <t>Miscellaneous iron and steel</t>
  </si>
  <si>
    <t xml:space="preserve"> METALS SUBTOTAL</t>
  </si>
  <si>
    <t xml:space="preserve">DIVISION 09 </t>
  </si>
  <si>
    <t>FINISHES</t>
  </si>
  <si>
    <t>09 96 23.01</t>
  </si>
  <si>
    <t>SF</t>
  </si>
  <si>
    <t xml:space="preserve"> FINISHES SUBTOTAL</t>
  </si>
  <si>
    <t>DIVISION 31</t>
  </si>
  <si>
    <t>EARTHWORK</t>
  </si>
  <si>
    <t>31 11 00.01</t>
  </si>
  <si>
    <t>Site Clearing and grubbing / shrub removal for staging area and access</t>
  </si>
  <si>
    <t>31 11 50.01</t>
  </si>
  <si>
    <t>Track Embankment</t>
  </si>
  <si>
    <t>31 11 50.02</t>
  </si>
  <si>
    <t>Remove and Dispose Track (Salvage Rail Only)</t>
  </si>
  <si>
    <t>TF</t>
  </si>
  <si>
    <t>31 11 50.03</t>
  </si>
  <si>
    <t>Excavation to Waste</t>
  </si>
  <si>
    <t>31 11 50.04</t>
  </si>
  <si>
    <t>Demolition and Removal of Damage Bridge Portion - Concrete</t>
  </si>
  <si>
    <t>Accounts for Cat B Const.</t>
  </si>
  <si>
    <t>31 11 50.05</t>
  </si>
  <si>
    <t>Demolition and Removal of Bent</t>
  </si>
  <si>
    <t>31 20 00.01</t>
  </si>
  <si>
    <t>Underground Utility Investigation</t>
  </si>
  <si>
    <t>31 20 00.02</t>
  </si>
  <si>
    <t>Structure Excavation (Bridge, Wingwall, and RSP)</t>
  </si>
  <si>
    <t>31 20 00.03</t>
  </si>
  <si>
    <t>Structure Backfill (Bridge and Wingwall)</t>
  </si>
  <si>
    <t>31 11 50.06</t>
  </si>
  <si>
    <t>Remove and Reinstall Existing Rock Slope Protection at Abutment 1 (Remove and dispose of existing RSP Fabric)</t>
  </si>
  <si>
    <t xml:space="preserve"> EARTHWORK SUBTOTAL</t>
  </si>
  <si>
    <t>DIVISION 32</t>
  </si>
  <si>
    <t>EXTERIOR IMPROVEMENTS</t>
  </si>
  <si>
    <t>32 91 00.01</t>
  </si>
  <si>
    <t>Furnish and Install Cofferdam/temporary dike</t>
  </si>
  <si>
    <t xml:space="preserve"> EXTERIOR IMPROVEMENTS SUBTOTAL</t>
  </si>
  <si>
    <t>DIVISION 34</t>
  </si>
  <si>
    <r>
      <t xml:space="preserve">TRANSPORTATION </t>
    </r>
    <r>
      <rPr>
        <b/>
        <sz val="10"/>
        <color indexed="30"/>
        <rFont val="Arial"/>
        <family val="2"/>
      </rPr>
      <t>(TRACK CONSTRUCTION)</t>
    </r>
  </si>
  <si>
    <t>34 11 11.01</t>
  </si>
  <si>
    <t>Furnish and install Insulated Joints</t>
  </si>
  <si>
    <t>EA</t>
  </si>
  <si>
    <t>34 72 00.01</t>
  </si>
  <si>
    <t>Install new track (Timber ties) including ballast, cut spikes, plates, anchors, joint bars, OTM, 115# worn rail</t>
  </si>
  <si>
    <t>34 72 00.02</t>
  </si>
  <si>
    <t>Install sub-ballast</t>
  </si>
  <si>
    <t>TON</t>
  </si>
  <si>
    <t xml:space="preserve"> TRANS. TRACK CONSTRUCTION SUBTOTAL</t>
  </si>
  <si>
    <r>
      <t xml:space="preserve">TRANSPORTATION </t>
    </r>
    <r>
      <rPr>
        <b/>
        <sz val="10"/>
        <color indexed="30"/>
        <rFont val="Arial"/>
        <family val="2"/>
      </rPr>
      <t>(RAILROAD BRIDGES)</t>
    </r>
  </si>
  <si>
    <t>34 80 11.01</t>
  </si>
  <si>
    <t>Furnish and Place Ungrouted Class V Riprap (Rock slope protection), Method B Placement</t>
  </si>
  <si>
    <t>34 80 11.02</t>
  </si>
  <si>
    <t>Furnish and Place Ungrouted Class II Riprap (Rock slope protection), Method B Placement</t>
  </si>
  <si>
    <t>34 80 11.03</t>
  </si>
  <si>
    <t>Furnish and Install - Rock Slope Protection Fabric (Single Layer)</t>
  </si>
  <si>
    <t>SQYD</t>
  </si>
  <si>
    <t>34 80 22.01</t>
  </si>
  <si>
    <t>LF</t>
  </si>
  <si>
    <t>34 80 32.01</t>
  </si>
  <si>
    <t>Adhered Bridge Deck Waterproofing</t>
  </si>
  <si>
    <t>34 80 33.01</t>
  </si>
  <si>
    <t>Hot Mix Asphalt (HMA) for Bridge Deck</t>
  </si>
  <si>
    <t>34 80 43.01</t>
  </si>
  <si>
    <t>Furnish and Erect Precast Prestressed Concrete Girder Bridge Superstructure with Walkway</t>
  </si>
  <si>
    <t>35 80 43.02</t>
  </si>
  <si>
    <t>Finish and Erect Precast Concrete Catcher Block</t>
  </si>
  <si>
    <t>34 80 43.03</t>
  </si>
  <si>
    <t>Salvage and reinstall existing bridge girders</t>
  </si>
  <si>
    <t>34 80 51.01</t>
  </si>
  <si>
    <t>Elastomeric Bearings</t>
  </si>
  <si>
    <t>34 80 53.01</t>
  </si>
  <si>
    <t xml:space="preserve"> TRANS. RAILROAD BRIDGES SUBTOTAL</t>
  </si>
  <si>
    <t>ALLOWANCES</t>
  </si>
  <si>
    <t>01 55 26.01</t>
  </si>
  <si>
    <t>Traffic Control</t>
  </si>
  <si>
    <t>ALL - LS</t>
  </si>
  <si>
    <t>Unknown Environmental Regulatory Requirements Allowance</t>
  </si>
  <si>
    <t>31 20 50.01</t>
  </si>
  <si>
    <t>Removal and Disposal of Hazardous Materials (Category 2, 3 and 4) Allowance</t>
  </si>
  <si>
    <t>ALLOWANCES SUBTOTAL</t>
  </si>
  <si>
    <t>34 80 11.04</t>
  </si>
  <si>
    <t>MOO - CY</t>
  </si>
  <si>
    <t>34 80 11.05</t>
  </si>
  <si>
    <t>34 80 11.06</t>
  </si>
  <si>
    <t>MOO - SQYD</t>
  </si>
  <si>
    <t>SCHEDULE - BASE BID TOTAL CONSTRUCTION COST:</t>
  </si>
  <si>
    <t>Note:
1.  Contractors are required to bid on Mandatory Owner's Option (MOO) bid item. Refer to Project Specific Specifications 01 21 01.
     Owner may reduce quantity at their discretion due to issues related to Temporary Construction Easements, Other Easements, and/or Statutory Regulation.  
2.  Unit measurements that begin with "ALL-" or "MOO-" at the start of the unit measurement in the "Unit" column indicate an Allowance or Mandatory Owner's Option.
3. Contractor to bid on the Unit Cost for bid item 01 57 19.01 Unknown Environmental Regulatory Requirements Allowance</t>
  </si>
  <si>
    <t>Assume Detour Required</t>
  </si>
  <si>
    <t>x</t>
  </si>
  <si>
    <t>Bidder:</t>
  </si>
  <si>
    <t>Date:</t>
  </si>
  <si>
    <t>6'-0" Diameter Cast-In-Drilled Hole (CIDH) Bent Piles - Total 8</t>
  </si>
  <si>
    <t xml:space="preserve">Cast-in-place Concrete - Bent Caps and Column Infill Walls (2 Bent) </t>
  </si>
  <si>
    <t>Graffiti-Resistant Coating (Abutment 1, Wingwalls, Bents)</t>
  </si>
  <si>
    <t>Schedule Base Bid</t>
  </si>
  <si>
    <t>Contract Name:</t>
  </si>
  <si>
    <t>Contract No.:</t>
  </si>
  <si>
    <t>SPBL-2025-01</t>
  </si>
  <si>
    <t>UNIT PRICE</t>
  </si>
  <si>
    <t>TOTAL PRICE</t>
  </si>
  <si>
    <t>BIDDER:</t>
  </si>
  <si>
    <t>DESCRIPTION</t>
  </si>
  <si>
    <t xml:space="preserve"> </t>
  </si>
  <si>
    <t>TOTAL BID PRICE</t>
  </si>
  <si>
    <t xml:space="preserve">TOTAL BID PRICE IN WORDS: </t>
  </si>
  <si>
    <t>DOLLARS</t>
  </si>
  <si>
    <t>SCHEDULE  - BASE BID</t>
  </si>
  <si>
    <t>Bidder Name</t>
  </si>
  <si>
    <t>Sespe Creek Overflow Bridge Repair</t>
  </si>
  <si>
    <t>Wingwall and Proposed Girder Handrail</t>
  </si>
  <si>
    <t>MANDATORY OWNER OPTION (MOO) SUBTOTAL</t>
  </si>
  <si>
    <t>MANDATORY OWNER OPTION (MOO)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</si>
</sst>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quot;$&quot;* #,##0_);_(&quot;$&quot;* \(#,##0\);_(&quot;$&quot;* &quot;-&quot;??_);_(@_)"/>
  </numFmts>
  <fonts count="16" x14ac:knownFonts="1">
    <font>
      <sz val="11"/>
      <color theme="1"/>
      <name val="Aptos Narrow"/>
      <family val="2"/>
      <scheme val="minor"/>
    </font>
    <font>
      <b/>
      <sz val="12"/>
      <name val="Arial"/>
      <family val="2"/>
    </font>
    <font>
      <sz val="12"/>
      <name val="Arial"/>
      <family val="2"/>
    </font>
    <font>
      <sz val="16"/>
      <name val="Arial"/>
      <family val="2"/>
    </font>
    <font>
      <sz val="10"/>
      <name val="Arial"/>
      <family val="2"/>
    </font>
    <font>
      <b/>
      <sz val="10"/>
      <name val="Arial"/>
      <family val="2"/>
    </font>
    <font>
      <b/>
      <sz val="10"/>
      <color indexed="10"/>
      <name val="Arial"/>
      <family val="2"/>
    </font>
    <font>
      <b/>
      <sz val="16"/>
      <name val="Arial"/>
      <family val="2"/>
    </font>
    <font>
      <b/>
      <sz val="10"/>
      <color indexed="30"/>
      <name val="Arial"/>
      <family val="2"/>
    </font>
    <font>
      <b/>
      <sz val="11"/>
      <name val="Arial"/>
      <family val="2"/>
    </font>
    <font>
      <b/>
      <sz val="10"/>
      <color theme="0"/>
      <name val="Arial"/>
      <family val="2"/>
    </font>
    <font>
      <sz val="11"/>
      <color theme="1"/>
      <name val="Aptos Narrow"/>
      <family val="2"/>
      <scheme val="minor"/>
    </font>
    <font>
      <sz val="14"/>
      <name val="Arial"/>
      <family val="2"/>
    </font>
    <font>
      <sz val="10"/>
      <color theme="0"/>
      <name val="Arial"/>
      <family val="2"/>
    </font>
    <font>
      <b/>
      <sz val="12"/>
      <color theme="0"/>
      <name val="Arial"/>
      <family val="2"/>
    </font>
    <font>
      <sz val="10"/>
      <color rgb="FFFF0000"/>
      <name val="Arial"/>
      <family val="2"/>
    </font>
  </fonts>
  <fills count="7">
    <fill>
      <patternFill patternType="none"/>
    </fill>
    <fill>
      <patternFill patternType="gray125"/>
    </fill>
    <fill>
      <patternFill patternType="solid">
        <fgColor indexed="27"/>
        <bgColor indexed="64"/>
      </patternFill>
    </fill>
    <fill>
      <patternFill patternType="solid">
        <fgColor indexed="51"/>
        <bgColor indexed="64"/>
      </patternFill>
    </fill>
    <fill>
      <patternFill patternType="solid">
        <fgColor rgb="FFFFFF99"/>
        <bgColor indexed="64"/>
      </patternFill>
    </fill>
    <fill>
      <patternFill patternType="solid">
        <fgColor rgb="FF002060"/>
        <bgColor indexed="64"/>
      </patternFill>
    </fill>
    <fill>
      <patternFill patternType="solid">
        <fgColor theme="1"/>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1" fillId="0" borderId="0" applyFont="0" applyFill="0" applyBorder="0" applyAlignment="0" applyProtection="0"/>
    <xf numFmtId="0" fontId="4" fillId="0" borderId="0"/>
  </cellStyleXfs>
  <cellXfs count="78">
    <xf numFmtId="0" fontId="0" fillId="0" borderId="0" xfId="0"/>
    <xf numFmtId="0" fontId="2" fillId="0" borderId="0" xfId="0" applyFont="1"/>
    <xf numFmtId="0" fontId="4" fillId="0" borderId="0" xfId="0" applyFont="1"/>
    <xf numFmtId="164" fontId="1" fillId="0" borderId="2" xfId="0" applyNumberFormat="1" applyFont="1" applyBorder="1"/>
    <xf numFmtId="165" fontId="4" fillId="0" borderId="3" xfId="0" applyNumberFormat="1" applyFont="1" applyBorder="1"/>
    <xf numFmtId="0" fontId="7" fillId="0" borderId="0" xfId="0" applyFont="1" applyAlignment="1">
      <alignment horizontal="right"/>
    </xf>
    <xf numFmtId="164" fontId="1" fillId="0" borderId="5" xfId="0" applyNumberFormat="1" applyFont="1" applyBorder="1"/>
    <xf numFmtId="165" fontId="5" fillId="2" borderId="3" xfId="0" applyNumberFormat="1" applyFont="1" applyFill="1" applyBorder="1"/>
    <xf numFmtId="165" fontId="9" fillId="3" borderId="3" xfId="0" applyNumberFormat="1" applyFont="1" applyFill="1" applyBorder="1" applyAlignment="1">
      <alignment horizontal="right" vertical="center"/>
    </xf>
    <xf numFmtId="0" fontId="9" fillId="3" borderId="3" xfId="0" applyFont="1" applyFill="1" applyBorder="1" applyAlignment="1">
      <alignment horizontal="center" vertical="center"/>
    </xf>
    <xf numFmtId="0" fontId="4" fillId="0" borderId="2" xfId="0" applyFont="1" applyBorder="1" applyAlignment="1">
      <alignment vertical="top" wrapText="1"/>
    </xf>
    <xf numFmtId="0" fontId="4" fillId="0" borderId="5" xfId="0" applyFont="1" applyBorder="1" applyAlignment="1">
      <alignment vertical="top" wrapText="1"/>
    </xf>
    <xf numFmtId="0" fontId="1" fillId="0" borderId="0" xfId="0" applyFont="1"/>
    <xf numFmtId="3" fontId="2" fillId="0" borderId="0" xfId="0" applyNumberFormat="1" applyFont="1" applyAlignment="1">
      <alignment horizontal="center"/>
    </xf>
    <xf numFmtId="0" fontId="2" fillId="0" borderId="0" xfId="0" applyFont="1" applyAlignment="1">
      <alignment horizontal="center"/>
    </xf>
    <xf numFmtId="0" fontId="1" fillId="0" borderId="0" xfId="0" applyFont="1" applyAlignment="1">
      <alignment horizontal="right"/>
    </xf>
    <xf numFmtId="0" fontId="3" fillId="0" borderId="0" xfId="0" applyFont="1"/>
    <xf numFmtId="0" fontId="4" fillId="0" borderId="0" xfId="0" applyFont="1" applyAlignment="1">
      <alignment horizontal="center"/>
    </xf>
    <xf numFmtId="3" fontId="4" fillId="0" borderId="0" xfId="0" applyNumberFormat="1" applyFont="1" applyAlignment="1">
      <alignment horizontal="center"/>
    </xf>
    <xf numFmtId="164" fontId="1" fillId="0" borderId="4" xfId="0" applyNumberFormat="1" applyFont="1" applyBorder="1"/>
    <xf numFmtId="165" fontId="6" fillId="0" borderId="3" xfId="0" applyNumberFormat="1" applyFont="1" applyBorder="1" applyAlignment="1">
      <alignment horizontal="center"/>
    </xf>
    <xf numFmtId="165" fontId="6" fillId="0" borderId="3" xfId="0" applyNumberFormat="1" applyFont="1" applyBorder="1"/>
    <xf numFmtId="165" fontId="4" fillId="0" borderId="3" xfId="0" applyNumberFormat="1" applyFont="1" applyBorder="1" applyAlignment="1">
      <alignment horizontal="center"/>
    </xf>
    <xf numFmtId="165" fontId="4" fillId="0" borderId="3" xfId="0" quotePrefix="1" applyNumberFormat="1" applyFont="1" applyBorder="1" applyAlignment="1">
      <alignment horizontal="center" vertical="center"/>
    </xf>
    <xf numFmtId="165" fontId="4" fillId="0" borderId="3" xfId="0" applyNumberFormat="1" applyFont="1" applyBorder="1" applyAlignment="1">
      <alignment vertical="center" wrapText="1"/>
    </xf>
    <xf numFmtId="165" fontId="5" fillId="2" borderId="4" xfId="0" applyNumberFormat="1" applyFont="1" applyFill="1" applyBorder="1"/>
    <xf numFmtId="165" fontId="5" fillId="2" borderId="2" xfId="0" applyNumberFormat="1" applyFont="1" applyFill="1" applyBorder="1"/>
    <xf numFmtId="165" fontId="5" fillId="2" borderId="2" xfId="0" applyNumberFormat="1" applyFont="1" applyFill="1" applyBorder="1" applyAlignment="1">
      <alignment horizontal="right"/>
    </xf>
    <xf numFmtId="165" fontId="4" fillId="0" borderId="3" xfId="0" applyNumberFormat="1" applyFont="1" applyBorder="1" applyAlignment="1">
      <alignment vertical="center"/>
    </xf>
    <xf numFmtId="165" fontId="4" fillId="0" borderId="3" xfId="0" quotePrefix="1" applyNumberFormat="1" applyFont="1" applyBorder="1" applyAlignment="1">
      <alignment vertical="center"/>
    </xf>
    <xf numFmtId="165" fontId="4" fillId="0" borderId="3" xfId="0" applyNumberFormat="1" applyFont="1" applyBorder="1" applyAlignment="1">
      <alignment horizontal="center" vertical="center"/>
    </xf>
    <xf numFmtId="165" fontId="4" fillId="0" borderId="2" xfId="0" quotePrefix="1" applyNumberFormat="1" applyFont="1" applyBorder="1" applyAlignment="1">
      <alignment vertical="center"/>
    </xf>
    <xf numFmtId="165" fontId="5" fillId="2" borderId="3" xfId="0" applyNumberFormat="1" applyFont="1" applyFill="1" applyBorder="1" applyAlignment="1">
      <alignment horizontal="center"/>
    </xf>
    <xf numFmtId="0" fontId="9" fillId="3" borderId="4" xfId="0" applyFont="1" applyFill="1" applyBorder="1" applyAlignment="1">
      <alignment vertical="center"/>
    </xf>
    <xf numFmtId="0" fontId="9" fillId="3" borderId="2" xfId="0" applyFont="1" applyFill="1" applyBorder="1" applyAlignment="1">
      <alignment vertical="center"/>
    </xf>
    <xf numFmtId="0" fontId="2" fillId="0" borderId="1" xfId="0" applyFont="1" applyBorder="1"/>
    <xf numFmtId="15" fontId="2" fillId="0" borderId="0" xfId="0" applyNumberFormat="1" applyFont="1" applyProtection="1">
      <protection locked="0"/>
    </xf>
    <xf numFmtId="0" fontId="4" fillId="0" borderId="0" xfId="0" applyFont="1" applyProtection="1">
      <protection locked="0"/>
    </xf>
    <xf numFmtId="165" fontId="4" fillId="4" borderId="3" xfId="0" applyNumberFormat="1" applyFont="1" applyFill="1" applyBorder="1" applyProtection="1">
      <protection locked="0"/>
    </xf>
    <xf numFmtId="0" fontId="9" fillId="3" borderId="5" xfId="0" applyFont="1" applyFill="1" applyBorder="1" applyAlignment="1" applyProtection="1">
      <alignment vertical="center"/>
      <protection locked="0"/>
    </xf>
    <xf numFmtId="0" fontId="4" fillId="0" borderId="2" xfId="0" applyFont="1" applyBorder="1" applyAlignment="1" applyProtection="1">
      <alignment vertical="top" wrapText="1"/>
      <protection locked="0"/>
    </xf>
    <xf numFmtId="0" fontId="0" fillId="0" borderId="0" xfId="0" applyProtection="1">
      <protection locked="0"/>
    </xf>
    <xf numFmtId="165" fontId="4" fillId="0" borderId="3" xfId="0" quotePrefix="1" applyNumberFormat="1" applyFont="1" applyBorder="1" applyAlignment="1">
      <alignment vertical="center" wrapText="1"/>
    </xf>
    <xf numFmtId="165" fontId="4" fillId="0" borderId="3" xfId="0" quotePrefix="1" applyNumberFormat="1" applyFont="1" applyBorder="1" applyAlignment="1">
      <alignment horizontal="left" vertical="center" wrapText="1"/>
    </xf>
    <xf numFmtId="0" fontId="10" fillId="5" borderId="3" xfId="0" applyFont="1" applyFill="1" applyBorder="1" applyAlignment="1">
      <alignment horizontal="center"/>
    </xf>
    <xf numFmtId="3" fontId="10" fillId="5" borderId="3" xfId="0" applyNumberFormat="1" applyFont="1" applyFill="1" applyBorder="1" applyAlignment="1">
      <alignment horizontal="center"/>
    </xf>
    <xf numFmtId="0" fontId="2" fillId="0" borderId="1" xfId="0" applyFont="1" applyBorder="1" applyAlignment="1">
      <alignment horizontal="left"/>
    </xf>
    <xf numFmtId="165" fontId="5" fillId="2" borderId="5" xfId="0" applyNumberFormat="1" applyFont="1" applyFill="1" applyBorder="1"/>
    <xf numFmtId="3" fontId="4" fillId="0" borderId="3" xfId="0" applyNumberFormat="1" applyFont="1" applyBorder="1" applyAlignment="1" applyProtection="1">
      <alignment horizontal="center"/>
      <protection hidden="1"/>
    </xf>
    <xf numFmtId="165" fontId="5" fillId="2" borderId="2" xfId="0" applyNumberFormat="1" applyFont="1" applyFill="1" applyBorder="1" applyAlignment="1" applyProtection="1">
      <alignment horizontal="right"/>
      <protection hidden="1"/>
    </xf>
    <xf numFmtId="166" fontId="1" fillId="0" borderId="0" xfId="1" applyNumberFormat="1" applyFont="1" applyFill="1" applyBorder="1" applyAlignment="1">
      <alignment horizontal="right"/>
    </xf>
    <xf numFmtId="0" fontId="2" fillId="0" borderId="0" xfId="0" applyFont="1" applyAlignment="1">
      <alignment horizontal="right"/>
    </xf>
    <xf numFmtId="0" fontId="12" fillId="0" borderId="0" xfId="0" quotePrefix="1" applyFont="1"/>
    <xf numFmtId="0" fontId="13" fillId="6" borderId="6" xfId="0" applyFont="1" applyFill="1" applyBorder="1"/>
    <xf numFmtId="166" fontId="13" fillId="6" borderId="7" xfId="1" applyNumberFormat="1" applyFont="1" applyFill="1" applyBorder="1" applyAlignment="1">
      <alignment horizontal="centerContinuous"/>
    </xf>
    <xf numFmtId="0" fontId="14" fillId="6" borderId="8" xfId="0" applyFont="1" applyFill="1" applyBorder="1" applyAlignment="1">
      <alignment horizontal="left"/>
    </xf>
    <xf numFmtId="166" fontId="14" fillId="6" borderId="9" xfId="1" applyNumberFormat="1" applyFont="1" applyFill="1" applyBorder="1" applyAlignment="1">
      <alignment horizontal="centerContinuous"/>
    </xf>
    <xf numFmtId="0" fontId="13" fillId="6" borderId="8" xfId="0" applyFont="1" applyFill="1" applyBorder="1"/>
    <xf numFmtId="166" fontId="10" fillId="6" borderId="9" xfId="1" applyNumberFormat="1" applyFont="1" applyFill="1" applyBorder="1" applyAlignment="1">
      <alignment horizontal="centerContinuous"/>
    </xf>
    <xf numFmtId="0" fontId="15" fillId="0" borderId="0" xfId="0" applyFont="1"/>
    <xf numFmtId="0" fontId="15" fillId="0" borderId="10" xfId="2" applyFont="1" applyBorder="1" applyAlignment="1">
      <alignment horizontal="left" vertical="center"/>
    </xf>
    <xf numFmtId="166" fontId="15" fillId="0" borderId="11" xfId="1" applyNumberFormat="1" applyFont="1" applyFill="1" applyBorder="1"/>
    <xf numFmtId="0" fontId="2" fillId="0" borderId="10" xfId="2" applyFont="1" applyBorder="1" applyAlignment="1">
      <alignment horizontal="left" vertical="center"/>
    </xf>
    <xf numFmtId="166" fontId="2" fillId="0" borderId="11" xfId="1" applyNumberFormat="1" applyFont="1" applyFill="1" applyBorder="1"/>
    <xf numFmtId="0" fontId="4" fillId="0" borderId="12" xfId="0" applyFont="1" applyBorder="1" applyAlignment="1">
      <alignment horizontal="left" vertical="center" wrapText="1" indent="1"/>
    </xf>
    <xf numFmtId="166" fontId="4" fillId="0" borderId="13" xfId="1" applyNumberFormat="1" applyFont="1" applyFill="1" applyBorder="1" applyAlignment="1"/>
    <xf numFmtId="166" fontId="1" fillId="0" borderId="14" xfId="1" applyNumberFormat="1" applyFont="1" applyFill="1" applyBorder="1" applyAlignment="1">
      <alignment horizontal="left"/>
    </xf>
    <xf numFmtId="165" fontId="1" fillId="0" borderId="15" xfId="1" applyNumberFormat="1" applyFont="1" applyFill="1" applyBorder="1" applyAlignment="1" applyProtection="1">
      <alignment horizontal="right" vertical="center"/>
    </xf>
    <xf numFmtId="166" fontId="4" fillId="0" borderId="0" xfId="1" applyNumberFormat="1" applyFont="1" applyFill="1" applyAlignment="1"/>
    <xf numFmtId="166" fontId="4" fillId="0" borderId="0" xfId="0" quotePrefix="1" applyNumberFormat="1" applyFont="1"/>
    <xf numFmtId="166" fontId="2" fillId="0" borderId="0" xfId="1" applyNumberFormat="1" applyFont="1" applyFill="1" applyAlignment="1"/>
    <xf numFmtId="0" fontId="2" fillId="4" borderId="2" xfId="0" applyFont="1" applyFill="1" applyBorder="1" applyProtection="1">
      <protection locked="0"/>
    </xf>
    <xf numFmtId="14" fontId="2" fillId="4" borderId="2" xfId="0" applyNumberFormat="1" applyFont="1" applyFill="1" applyBorder="1" applyProtection="1">
      <protection locked="0"/>
    </xf>
    <xf numFmtId="3" fontId="4" fillId="0" borderId="3" xfId="0" applyNumberFormat="1" applyFont="1" applyBorder="1" applyAlignment="1">
      <alignment horizontal="center"/>
    </xf>
    <xf numFmtId="0" fontId="2" fillId="4" borderId="0" xfId="0" applyFont="1" applyFill="1" applyAlignment="1" applyProtection="1">
      <alignment horizontal="center"/>
      <protection locked="0"/>
    </xf>
    <xf numFmtId="0" fontId="2" fillId="4" borderId="1" xfId="0" applyFont="1" applyFill="1" applyBorder="1" applyAlignment="1" applyProtection="1">
      <alignment horizontal="center"/>
      <protection locked="0"/>
    </xf>
    <xf numFmtId="0" fontId="4" fillId="0" borderId="4" xfId="0" applyFont="1" applyBorder="1" applyAlignment="1">
      <alignment horizontal="left" vertical="top" wrapText="1"/>
    </xf>
    <xf numFmtId="0" fontId="4" fillId="0" borderId="2" xfId="0" applyFont="1" applyBorder="1" applyAlignment="1">
      <alignment horizontal="left" vertical="top" wrapText="1"/>
    </xf>
  </cellXfs>
  <cellStyles count="3">
    <cellStyle name="Currency" xfId="1" builtinId="4"/>
    <cellStyle name="Normal" xfId="0" builtinId="0"/>
    <cellStyle name="Normal 2" xfId="2" xr:uid="{3A6A9767-6B98-4AA2-A948-34F999D0541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671659</xdr:colOff>
      <xdr:row>3</xdr:row>
      <xdr:rowOff>123825</xdr:rowOff>
    </xdr:to>
    <xdr:pic>
      <xdr:nvPicPr>
        <xdr:cNvPr id="3" name="Picture 2">
          <a:extLst>
            <a:ext uri="{FF2B5EF4-FFF2-40B4-BE49-F238E27FC236}">
              <a16:creationId xmlns:a16="http://schemas.microsoft.com/office/drawing/2014/main" id="{2397EC8F-0F3A-4EA2-B329-58A2DD7DCD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79379" cy="8896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CC06C-0D2D-4527-862A-29BBAD76BB01}">
  <dimension ref="A1:D20"/>
  <sheetViews>
    <sheetView tabSelected="1" workbookViewId="0">
      <selection activeCell="D21" sqref="D21"/>
    </sheetView>
  </sheetViews>
  <sheetFormatPr defaultRowHeight="14.4" x14ac:dyDescent="0.55000000000000004"/>
  <cols>
    <col min="1" max="1" width="11.578125" style="2"/>
    <col min="2" max="2" width="9.15625" style="2"/>
    <col min="3" max="3" width="94.41796875" style="2" customWidth="1"/>
    <col min="4" max="4" width="39.15625" style="68" customWidth="1"/>
  </cols>
  <sheetData>
    <row r="1" spans="1:4" ht="15.3" x14ac:dyDescent="0.55000000000000004">
      <c r="A1" s="1"/>
      <c r="B1" s="1"/>
      <c r="C1" s="1"/>
      <c r="D1" s="50"/>
    </row>
    <row r="2" spans="1:4" ht="17.7" thickBot="1" x14ac:dyDescent="0.6">
      <c r="A2" s="1"/>
      <c r="B2" s="51" t="s">
        <v>129</v>
      </c>
      <c r="C2" s="52" t="str">
        <f>'Bid List'!E4</f>
        <v>Bidder Name</v>
      </c>
      <c r="D2" s="50"/>
    </row>
    <row r="3" spans="1:4" x14ac:dyDescent="0.55000000000000004">
      <c r="C3" s="53"/>
      <c r="D3" s="54"/>
    </row>
    <row r="4" spans="1:4" ht="15.3" x14ac:dyDescent="0.55000000000000004">
      <c r="C4" s="55" t="s">
        <v>130</v>
      </c>
      <c r="D4" s="56" t="s">
        <v>128</v>
      </c>
    </row>
    <row r="5" spans="1:4" x14ac:dyDescent="0.55000000000000004">
      <c r="C5" s="57"/>
      <c r="D5" s="58"/>
    </row>
    <row r="6" spans="1:4" x14ac:dyDescent="0.55000000000000004">
      <c r="A6" s="59"/>
      <c r="B6" s="59"/>
      <c r="C6" s="60"/>
      <c r="D6" s="61"/>
    </row>
    <row r="7" spans="1:4" ht="15.3" x14ac:dyDescent="0.55000000000000004">
      <c r="C7" s="62" t="s">
        <v>135</v>
      </c>
      <c r="D7" s="63">
        <f>'Bid List'!F68</f>
        <v>0</v>
      </c>
    </row>
    <row r="8" spans="1:4" ht="14.7" thickBot="1" x14ac:dyDescent="0.6">
      <c r="A8" s="59"/>
      <c r="B8" s="59"/>
      <c r="C8" s="64" t="s">
        <v>131</v>
      </c>
      <c r="D8" s="65"/>
    </row>
    <row r="9" spans="1:4" ht="15.6" thickBot="1" x14ac:dyDescent="0.6">
      <c r="C9" s="66" t="s">
        <v>132</v>
      </c>
      <c r="D9" s="67">
        <f t="array" ref="D9:D10">D7:D7</f>
        <v>0</v>
      </c>
    </row>
    <row r="10" spans="1:4" x14ac:dyDescent="0.55000000000000004">
      <c r="D10" s="68">
        <v>0</v>
      </c>
    </row>
    <row r="11" spans="1:4" x14ac:dyDescent="0.55000000000000004">
      <c r="C11" s="69"/>
    </row>
    <row r="12" spans="1:4" ht="15.3" x14ac:dyDescent="0.55000000000000004">
      <c r="C12" s="12" t="s">
        <v>133</v>
      </c>
    </row>
    <row r="13" spans="1:4" x14ac:dyDescent="0.55000000000000004">
      <c r="C13" s="74"/>
      <c r="D13" s="2"/>
    </row>
    <row r="14" spans="1:4" ht="15.3" x14ac:dyDescent="0.55000000000000004">
      <c r="C14" s="75"/>
      <c r="D14" s="70" t="s">
        <v>134</v>
      </c>
    </row>
    <row r="15" spans="1:4" x14ac:dyDescent="0.55000000000000004">
      <c r="D15"/>
    </row>
    <row r="16" spans="1:4" x14ac:dyDescent="0.55000000000000004">
      <c r="C16"/>
      <c r="D16"/>
    </row>
    <row r="17" spans="3:4" x14ac:dyDescent="0.55000000000000004">
      <c r="C17"/>
      <c r="D17"/>
    </row>
    <row r="18" spans="3:4" x14ac:dyDescent="0.55000000000000004">
      <c r="C18"/>
      <c r="D18"/>
    </row>
    <row r="19" spans="3:4" x14ac:dyDescent="0.55000000000000004">
      <c r="C19"/>
      <c r="D19"/>
    </row>
    <row r="20" spans="3:4" x14ac:dyDescent="0.55000000000000004">
      <c r="C20"/>
      <c r="D20"/>
    </row>
  </sheetData>
  <sheetProtection algorithmName="SHA-512" hashValue="fTRiSqHzx36R6RccvBlmdqkrWGzoPoTOjlpZYzKachmpHxQew+DO0QXu1tKzc3Oamqm7jC4kxiIlIYG7U2t04A==" saltValue="D5VDFO+5QUmn1jlism9e1g==" spinCount="100000" sheet="1" formatCells="0" formatColumns="0" formatRows="0" insertColumns="0" insertRows="0" insertHyperlinks="0" deleteColumns="0" deleteRows="0" autoFilter="0" pivotTables="0"/>
  <protectedRanges>
    <protectedRange algorithmName="SHA-512" hashValue="X4JdSnUArrAVs/7E1LW2MOFkKwxQmnCZh9bqUJmxT7yXlKt20j36uK3Lkz41oCJfbdrMgSKkKGg0YK8txvApIA==" saltValue="6jJRqd97EGkglRn3K+PQaA==" spinCount="100000" sqref="C13:C14" name="TOTAL BID PRICE IN WORDS"/>
  </protectedRanges>
  <mergeCells count="1">
    <mergeCell ref="C13:C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F2D7-84AA-44E1-9F3F-693855C2D9BB}">
  <dimension ref="A1:G69"/>
  <sheetViews>
    <sheetView topLeftCell="A8" zoomScaleNormal="100" workbookViewId="0">
      <selection activeCell="B27" sqref="B27"/>
    </sheetView>
  </sheetViews>
  <sheetFormatPr defaultRowHeight="14.4" x14ac:dyDescent="0.55000000000000004"/>
  <cols>
    <col min="1" max="1" width="11.15625" customWidth="1"/>
    <col min="2" max="2" width="77.578125" customWidth="1"/>
    <col min="3" max="3" width="12.15625" customWidth="1"/>
    <col min="4" max="4" width="19.83984375" customWidth="1"/>
    <col min="5" max="5" width="18.578125" style="41" customWidth="1"/>
    <col min="6" max="6" width="19.15625" customWidth="1"/>
    <col min="7" max="7" width="22.15625" customWidth="1"/>
  </cols>
  <sheetData>
    <row r="1" spans="1:7" ht="20.100000000000001" x14ac:dyDescent="0.7">
      <c r="B1" s="12"/>
      <c r="C1" s="13"/>
      <c r="D1" s="14"/>
      <c r="E1" s="36"/>
      <c r="F1" s="1"/>
      <c r="G1" s="5" t="s">
        <v>123</v>
      </c>
    </row>
    <row r="2" spans="1:7" ht="20.100000000000001" customHeight="1" x14ac:dyDescent="0.55000000000000004">
      <c r="A2" s="14"/>
      <c r="B2" s="1"/>
      <c r="C2" s="13"/>
      <c r="D2" s="15" t="s">
        <v>124</v>
      </c>
      <c r="E2" s="46" t="s">
        <v>137</v>
      </c>
      <c r="F2" s="35"/>
      <c r="G2" s="35"/>
    </row>
    <row r="3" spans="1:7" ht="20.100000000000001" customHeight="1" x14ac:dyDescent="0.55000000000000004">
      <c r="A3" s="14"/>
      <c r="B3" s="1"/>
      <c r="C3" s="13"/>
      <c r="D3" s="15" t="s">
        <v>125</v>
      </c>
      <c r="E3" s="46" t="s">
        <v>126</v>
      </c>
      <c r="F3" s="35"/>
      <c r="G3" s="35"/>
    </row>
    <row r="4" spans="1:7" ht="20.100000000000001" customHeight="1" x14ac:dyDescent="0.55000000000000004">
      <c r="A4" s="14"/>
      <c r="B4" s="1"/>
      <c r="C4" s="13"/>
      <c r="D4" s="15" t="s">
        <v>118</v>
      </c>
      <c r="E4" s="71" t="s">
        <v>136</v>
      </c>
      <c r="F4" s="71"/>
      <c r="G4" s="71"/>
    </row>
    <row r="5" spans="1:7" ht="20.100000000000001" customHeight="1" x14ac:dyDescent="0.65">
      <c r="A5" s="14"/>
      <c r="B5" s="16"/>
      <c r="C5" s="13"/>
      <c r="D5" s="15" t="s">
        <v>119</v>
      </c>
      <c r="E5" s="72"/>
      <c r="F5" s="72"/>
      <c r="G5" s="72"/>
    </row>
    <row r="6" spans="1:7" x14ac:dyDescent="0.55000000000000004">
      <c r="A6" s="17"/>
      <c r="B6" s="2"/>
      <c r="C6" s="18"/>
      <c r="D6" s="17"/>
      <c r="E6" s="37"/>
      <c r="F6" s="2"/>
      <c r="G6" s="2"/>
    </row>
    <row r="7" spans="1:7" x14ac:dyDescent="0.55000000000000004">
      <c r="A7" s="44" t="s">
        <v>0</v>
      </c>
      <c r="B7" s="44" t="s">
        <v>1</v>
      </c>
      <c r="C7" s="45" t="s">
        <v>2</v>
      </c>
      <c r="D7" s="45" t="s">
        <v>3</v>
      </c>
      <c r="E7" s="44" t="s">
        <v>127</v>
      </c>
      <c r="F7" s="44" t="s">
        <v>128</v>
      </c>
      <c r="G7" s="44" t="s">
        <v>7</v>
      </c>
    </row>
    <row r="8" spans="1:7" ht="15.3" x14ac:dyDescent="0.55000000000000004">
      <c r="A8" s="19" t="s">
        <v>4</v>
      </c>
      <c r="B8" s="3"/>
      <c r="C8" s="3"/>
      <c r="D8" s="3"/>
      <c r="E8" s="3"/>
      <c r="F8" s="3"/>
      <c r="G8" s="6"/>
    </row>
    <row r="9" spans="1:7" x14ac:dyDescent="0.55000000000000004">
      <c r="A9" s="20" t="s">
        <v>5</v>
      </c>
      <c r="B9" s="21" t="s">
        <v>6</v>
      </c>
      <c r="C9" s="22"/>
      <c r="D9" s="48"/>
      <c r="E9" s="4"/>
      <c r="F9" s="4"/>
      <c r="G9" s="4"/>
    </row>
    <row r="10" spans="1:7" x14ac:dyDescent="0.55000000000000004">
      <c r="A10" s="23" t="s">
        <v>8</v>
      </c>
      <c r="B10" s="24" t="s">
        <v>9</v>
      </c>
      <c r="C10" s="22" t="s">
        <v>10</v>
      </c>
      <c r="D10" s="48">
        <v>1</v>
      </c>
      <c r="E10" s="38"/>
      <c r="F10" s="4">
        <f>+$D10*E10</f>
        <v>0</v>
      </c>
      <c r="G10" s="4" t="s">
        <v>13</v>
      </c>
    </row>
    <row r="11" spans="1:7" x14ac:dyDescent="0.55000000000000004">
      <c r="A11" s="23" t="s">
        <v>11</v>
      </c>
      <c r="B11" s="24" t="s">
        <v>12</v>
      </c>
      <c r="C11" s="22" t="s">
        <v>10</v>
      </c>
      <c r="D11" s="48">
        <v>1</v>
      </c>
      <c r="E11" s="38"/>
      <c r="F11" s="4">
        <f>+$D11*E11</f>
        <v>0</v>
      </c>
      <c r="G11" s="4"/>
    </row>
    <row r="12" spans="1:7" x14ac:dyDescent="0.55000000000000004">
      <c r="A12" s="25"/>
      <c r="B12" s="26"/>
      <c r="C12" s="26"/>
      <c r="D12" s="49" t="s">
        <v>14</v>
      </c>
      <c r="E12" s="47"/>
      <c r="F12" s="7">
        <f>SUM(F10:F11)</f>
        <v>0</v>
      </c>
      <c r="G12" s="7"/>
    </row>
    <row r="13" spans="1:7" x14ac:dyDescent="0.55000000000000004">
      <c r="A13" s="20" t="s">
        <v>15</v>
      </c>
      <c r="B13" s="21" t="s">
        <v>16</v>
      </c>
      <c r="C13" s="22"/>
      <c r="D13" s="48"/>
      <c r="E13" s="4"/>
      <c r="F13" s="4"/>
      <c r="G13" s="4"/>
    </row>
    <row r="14" spans="1:7" x14ac:dyDescent="0.55000000000000004">
      <c r="A14" s="23" t="s">
        <v>17</v>
      </c>
      <c r="B14" s="28" t="s">
        <v>18</v>
      </c>
      <c r="C14" s="22" t="s">
        <v>19</v>
      </c>
      <c r="D14" s="48">
        <v>309484</v>
      </c>
      <c r="E14" s="38"/>
      <c r="F14" s="4">
        <f>+$D14*E14</f>
        <v>0</v>
      </c>
      <c r="G14" s="4"/>
    </row>
    <row r="15" spans="1:7" x14ac:dyDescent="0.55000000000000004">
      <c r="A15" s="23" t="s">
        <v>20</v>
      </c>
      <c r="B15" s="28" t="s">
        <v>121</v>
      </c>
      <c r="C15" s="22" t="s">
        <v>21</v>
      </c>
      <c r="D15" s="48">
        <v>78.95</v>
      </c>
      <c r="E15" s="38"/>
      <c r="F15" s="4">
        <f>+$D15*E15</f>
        <v>0</v>
      </c>
      <c r="G15" s="4"/>
    </row>
    <row r="16" spans="1:7" x14ac:dyDescent="0.55000000000000004">
      <c r="A16" s="23" t="s">
        <v>22</v>
      </c>
      <c r="B16" s="29" t="s">
        <v>23</v>
      </c>
      <c r="C16" s="22" t="s">
        <v>21</v>
      </c>
      <c r="D16" s="48">
        <v>24.96</v>
      </c>
      <c r="E16" s="38"/>
      <c r="F16" s="4">
        <f>+$D16*E16</f>
        <v>0</v>
      </c>
      <c r="G16" s="4"/>
    </row>
    <row r="17" spans="1:7" x14ac:dyDescent="0.55000000000000004">
      <c r="A17" s="23" t="s">
        <v>24</v>
      </c>
      <c r="B17" s="29" t="s">
        <v>25</v>
      </c>
      <c r="C17" s="22" t="s">
        <v>21</v>
      </c>
      <c r="D17" s="48">
        <v>240.6</v>
      </c>
      <c r="E17" s="38"/>
      <c r="F17" s="4">
        <f>+$D17*E17</f>
        <v>0</v>
      </c>
      <c r="G17" s="4"/>
    </row>
    <row r="18" spans="1:7" x14ac:dyDescent="0.55000000000000004">
      <c r="A18" s="25" t="s">
        <v>117</v>
      </c>
      <c r="B18" s="26"/>
      <c r="C18" s="26"/>
      <c r="D18" s="49" t="s">
        <v>30</v>
      </c>
      <c r="E18" s="47"/>
      <c r="F18" s="7">
        <f>SUM(F13:F17)</f>
        <v>0</v>
      </c>
      <c r="G18" s="7"/>
    </row>
    <row r="19" spans="1:7" x14ac:dyDescent="0.55000000000000004">
      <c r="A19" s="20" t="s">
        <v>26</v>
      </c>
      <c r="B19" s="21" t="s">
        <v>27</v>
      </c>
      <c r="C19" s="22"/>
      <c r="D19" s="48"/>
      <c r="E19" s="4"/>
      <c r="F19" s="4"/>
      <c r="G19" s="4"/>
    </row>
    <row r="20" spans="1:7" x14ac:dyDescent="0.55000000000000004">
      <c r="A20" s="23" t="s">
        <v>28</v>
      </c>
      <c r="B20" s="28" t="s">
        <v>29</v>
      </c>
      <c r="C20" s="22" t="s">
        <v>10</v>
      </c>
      <c r="D20" s="48">
        <v>1797</v>
      </c>
      <c r="E20" s="38"/>
      <c r="F20" s="4">
        <f>+$D20*E20</f>
        <v>0</v>
      </c>
      <c r="G20" s="4"/>
    </row>
    <row r="21" spans="1:7" x14ac:dyDescent="0.55000000000000004">
      <c r="A21" s="25"/>
      <c r="B21" s="26"/>
      <c r="C21" s="26"/>
      <c r="D21" s="49" t="s">
        <v>30</v>
      </c>
      <c r="E21" s="47"/>
      <c r="F21" s="7">
        <f>SUM(F17:F20)</f>
        <v>0</v>
      </c>
      <c r="G21" s="7"/>
    </row>
    <row r="22" spans="1:7" x14ac:dyDescent="0.55000000000000004">
      <c r="A22" s="20" t="s">
        <v>31</v>
      </c>
      <c r="B22" s="21" t="s">
        <v>32</v>
      </c>
      <c r="C22" s="22"/>
      <c r="D22" s="48"/>
      <c r="E22" s="4"/>
      <c r="F22" s="4">
        <f>+C22*E22</f>
        <v>0</v>
      </c>
      <c r="G22" s="4"/>
    </row>
    <row r="23" spans="1:7" x14ac:dyDescent="0.55000000000000004">
      <c r="A23" s="23" t="s">
        <v>33</v>
      </c>
      <c r="B23" s="29" t="s">
        <v>122</v>
      </c>
      <c r="C23" s="22" t="s">
        <v>34</v>
      </c>
      <c r="D23" s="48">
        <v>1830.7201197542265</v>
      </c>
      <c r="E23" s="38"/>
      <c r="F23" s="4">
        <f>+$D23*E23</f>
        <v>0</v>
      </c>
      <c r="G23" s="4"/>
    </row>
    <row r="24" spans="1:7" x14ac:dyDescent="0.55000000000000004">
      <c r="A24" s="25"/>
      <c r="B24" s="26"/>
      <c r="C24" s="26"/>
      <c r="D24" s="49" t="s">
        <v>35</v>
      </c>
      <c r="E24" s="47"/>
      <c r="F24" s="7">
        <f>SUM(F20:F23)</f>
        <v>0</v>
      </c>
      <c r="G24" s="7"/>
    </row>
    <row r="25" spans="1:7" x14ac:dyDescent="0.55000000000000004">
      <c r="A25" s="20" t="s">
        <v>36</v>
      </c>
      <c r="B25" s="21" t="s">
        <v>37</v>
      </c>
      <c r="C25" s="22"/>
      <c r="D25" s="48"/>
      <c r="E25" s="4"/>
      <c r="F25" s="4"/>
      <c r="G25" s="4"/>
    </row>
    <row r="26" spans="1:7" x14ac:dyDescent="0.55000000000000004">
      <c r="A26" s="30" t="s">
        <v>38</v>
      </c>
      <c r="B26" s="28" t="s">
        <v>39</v>
      </c>
      <c r="C26" s="22" t="s">
        <v>21</v>
      </c>
      <c r="D26" s="48">
        <v>1925</v>
      </c>
      <c r="E26" s="38"/>
      <c r="F26" s="4">
        <f>+$D26*E26</f>
        <v>0</v>
      </c>
      <c r="G26" s="4" t="s">
        <v>49</v>
      </c>
    </row>
    <row r="27" spans="1:7" x14ac:dyDescent="0.55000000000000004">
      <c r="A27" s="23" t="s">
        <v>40</v>
      </c>
      <c r="B27" s="29" t="s">
        <v>41</v>
      </c>
      <c r="C27" s="22" t="s">
        <v>21</v>
      </c>
      <c r="D27" s="48">
        <v>540</v>
      </c>
      <c r="E27" s="38"/>
      <c r="F27" s="4">
        <f>+$D27*E27</f>
        <v>0</v>
      </c>
      <c r="G27" s="4"/>
    </row>
    <row r="28" spans="1:7" x14ac:dyDescent="0.55000000000000004">
      <c r="A28" s="23" t="s">
        <v>42</v>
      </c>
      <c r="B28" s="29" t="s">
        <v>43</v>
      </c>
      <c r="C28" s="22" t="s">
        <v>44</v>
      </c>
      <c r="D28" s="48">
        <v>200</v>
      </c>
      <c r="E28" s="38"/>
      <c r="F28" s="4">
        <f>+$D28*E28</f>
        <v>0</v>
      </c>
      <c r="G28" s="4" t="s">
        <v>49</v>
      </c>
    </row>
    <row r="29" spans="1:7" x14ac:dyDescent="0.55000000000000004">
      <c r="A29" s="23" t="s">
        <v>45</v>
      </c>
      <c r="B29" s="29" t="s">
        <v>46</v>
      </c>
      <c r="C29" s="22" t="s">
        <v>21</v>
      </c>
      <c r="D29" s="48">
        <v>575</v>
      </c>
      <c r="E29" s="38"/>
      <c r="F29" s="4">
        <f>+$D29*E29</f>
        <v>0</v>
      </c>
      <c r="G29" s="4"/>
    </row>
    <row r="30" spans="1:7" x14ac:dyDescent="0.55000000000000004">
      <c r="A30" s="23" t="s">
        <v>47</v>
      </c>
      <c r="B30" s="29" t="s">
        <v>48</v>
      </c>
      <c r="C30" s="22" t="s">
        <v>21</v>
      </c>
      <c r="D30" s="48">
        <v>48.185185185185183</v>
      </c>
      <c r="E30" s="38"/>
      <c r="F30" s="4">
        <f t="shared" ref="F30:F34" si="0">+$D30*E30</f>
        <v>0</v>
      </c>
      <c r="G30" s="4" t="s">
        <v>49</v>
      </c>
    </row>
    <row r="31" spans="1:7" x14ac:dyDescent="0.55000000000000004">
      <c r="A31" s="23" t="s">
        <v>50</v>
      </c>
      <c r="B31" s="29" t="s">
        <v>51</v>
      </c>
      <c r="C31" s="22" t="s">
        <v>10</v>
      </c>
      <c r="D31" s="48">
        <v>1</v>
      </c>
      <c r="E31" s="38"/>
      <c r="F31" s="4">
        <f t="shared" si="0"/>
        <v>0</v>
      </c>
      <c r="G31" s="4"/>
    </row>
    <row r="32" spans="1:7" x14ac:dyDescent="0.55000000000000004">
      <c r="A32" s="23" t="s">
        <v>52</v>
      </c>
      <c r="B32" s="29" t="s">
        <v>53</v>
      </c>
      <c r="C32" s="22" t="s">
        <v>10</v>
      </c>
      <c r="D32" s="48">
        <v>1</v>
      </c>
      <c r="E32" s="38"/>
      <c r="F32" s="4">
        <f t="shared" si="0"/>
        <v>0</v>
      </c>
      <c r="G32" s="4"/>
    </row>
    <row r="33" spans="1:7" x14ac:dyDescent="0.55000000000000004">
      <c r="A33" s="23" t="s">
        <v>54</v>
      </c>
      <c r="B33" s="29" t="s">
        <v>55</v>
      </c>
      <c r="C33" s="22" t="s">
        <v>21</v>
      </c>
      <c r="D33" s="48">
        <v>1447</v>
      </c>
      <c r="E33" s="38"/>
      <c r="F33" s="4">
        <f t="shared" si="0"/>
        <v>0</v>
      </c>
      <c r="G33" s="4"/>
    </row>
    <row r="34" spans="1:7" x14ac:dyDescent="0.55000000000000004">
      <c r="A34" s="23" t="s">
        <v>56</v>
      </c>
      <c r="B34" s="29" t="s">
        <v>57</v>
      </c>
      <c r="C34" s="22" t="s">
        <v>21</v>
      </c>
      <c r="D34" s="48">
        <v>492</v>
      </c>
      <c r="E34" s="38"/>
      <c r="F34" s="4">
        <f t="shared" si="0"/>
        <v>0</v>
      </c>
      <c r="G34" s="4"/>
    </row>
    <row r="35" spans="1:7" ht="24.6" x14ac:dyDescent="0.55000000000000004">
      <c r="A35" s="23" t="s">
        <v>58</v>
      </c>
      <c r="B35" s="42" t="s">
        <v>59</v>
      </c>
      <c r="C35" s="22" t="s">
        <v>21</v>
      </c>
      <c r="D35" s="48">
        <v>400</v>
      </c>
      <c r="E35" s="38"/>
      <c r="F35" s="4">
        <f>+$D35*E35</f>
        <v>0</v>
      </c>
      <c r="G35" s="4" t="s">
        <v>49</v>
      </c>
    </row>
    <row r="36" spans="1:7" x14ac:dyDescent="0.55000000000000004">
      <c r="A36" s="25"/>
      <c r="B36" s="26"/>
      <c r="C36" s="26"/>
      <c r="D36" s="49" t="s">
        <v>60</v>
      </c>
      <c r="E36" s="47"/>
      <c r="F36" s="7">
        <f>SUM(F25:F35)</f>
        <v>0</v>
      </c>
      <c r="G36" s="7"/>
    </row>
    <row r="37" spans="1:7" x14ac:dyDescent="0.55000000000000004">
      <c r="A37" s="20" t="s">
        <v>61</v>
      </c>
      <c r="B37" s="21" t="s">
        <v>62</v>
      </c>
      <c r="C37" s="22"/>
      <c r="D37" s="48"/>
      <c r="E37" s="4"/>
      <c r="F37" s="4"/>
      <c r="G37" s="4"/>
    </row>
    <row r="38" spans="1:7" x14ac:dyDescent="0.55000000000000004">
      <c r="A38" s="30" t="s">
        <v>63</v>
      </c>
      <c r="B38" s="28" t="s">
        <v>64</v>
      </c>
      <c r="C38" s="22" t="s">
        <v>10</v>
      </c>
      <c r="D38" s="48">
        <v>1</v>
      </c>
      <c r="E38" s="38"/>
      <c r="F38" s="4">
        <f>+$D38*E38</f>
        <v>0</v>
      </c>
      <c r="G38" s="4"/>
    </row>
    <row r="39" spans="1:7" x14ac:dyDescent="0.55000000000000004">
      <c r="A39" s="25"/>
      <c r="B39" s="26"/>
      <c r="C39" s="26"/>
      <c r="D39" s="49" t="s">
        <v>65</v>
      </c>
      <c r="E39" s="47"/>
      <c r="F39" s="7">
        <f>SUM(F35:F38)</f>
        <v>0</v>
      </c>
      <c r="G39" s="7"/>
    </row>
    <row r="40" spans="1:7" x14ac:dyDescent="0.55000000000000004">
      <c r="A40" s="20" t="s">
        <v>66</v>
      </c>
      <c r="B40" s="21" t="s">
        <v>67</v>
      </c>
      <c r="C40" s="22"/>
      <c r="D40" s="48"/>
      <c r="E40" s="4"/>
      <c r="F40" s="4"/>
      <c r="G40" s="4"/>
    </row>
    <row r="41" spans="1:7" x14ac:dyDescent="0.55000000000000004">
      <c r="A41" s="23" t="s">
        <v>68</v>
      </c>
      <c r="B41" s="29" t="s">
        <v>69</v>
      </c>
      <c r="C41" s="22" t="s">
        <v>70</v>
      </c>
      <c r="D41" s="48">
        <v>2</v>
      </c>
      <c r="E41" s="38"/>
      <c r="F41" s="4">
        <f>+$D41*E41</f>
        <v>0</v>
      </c>
      <c r="G41" s="4"/>
    </row>
    <row r="42" spans="1:7" ht="24.6" x14ac:dyDescent="0.55000000000000004">
      <c r="A42" s="23" t="s">
        <v>71</v>
      </c>
      <c r="B42" s="43" t="s">
        <v>72</v>
      </c>
      <c r="C42" s="22" t="s">
        <v>44</v>
      </c>
      <c r="D42" s="48">
        <v>365</v>
      </c>
      <c r="E42" s="38"/>
      <c r="F42" s="4">
        <f>+$D42*E42</f>
        <v>0</v>
      </c>
      <c r="G42" s="4"/>
    </row>
    <row r="43" spans="1:7" x14ac:dyDescent="0.55000000000000004">
      <c r="A43" s="23" t="s">
        <v>73</v>
      </c>
      <c r="B43" s="29" t="s">
        <v>74</v>
      </c>
      <c r="C43" s="22" t="s">
        <v>75</v>
      </c>
      <c r="D43" s="48">
        <v>54</v>
      </c>
      <c r="E43" s="38"/>
      <c r="F43" s="4">
        <f>+$D43*E43</f>
        <v>0</v>
      </c>
      <c r="G43" s="4"/>
    </row>
    <row r="44" spans="1:7" x14ac:dyDescent="0.55000000000000004">
      <c r="A44" s="25"/>
      <c r="B44" s="26"/>
      <c r="C44" s="26"/>
      <c r="D44" s="49" t="s">
        <v>76</v>
      </c>
      <c r="E44" s="47"/>
      <c r="F44" s="7">
        <f>SUM(F41:F43)</f>
        <v>0</v>
      </c>
      <c r="G44" s="7"/>
    </row>
    <row r="45" spans="1:7" x14ac:dyDescent="0.55000000000000004">
      <c r="A45" s="20" t="s">
        <v>66</v>
      </c>
      <c r="B45" s="21" t="s">
        <v>77</v>
      </c>
      <c r="C45" s="22"/>
      <c r="D45" s="48"/>
      <c r="E45" s="4"/>
      <c r="F45" s="4"/>
      <c r="G45" s="4"/>
    </row>
    <row r="46" spans="1:7" x14ac:dyDescent="0.55000000000000004">
      <c r="A46" s="22" t="s">
        <v>78</v>
      </c>
      <c r="B46" s="29" t="s">
        <v>79</v>
      </c>
      <c r="C46" s="22" t="s">
        <v>21</v>
      </c>
      <c r="D46" s="73">
        <v>1260</v>
      </c>
      <c r="E46" s="38"/>
      <c r="F46" s="4">
        <f>+$D46*E46</f>
        <v>0</v>
      </c>
      <c r="G46" s="4"/>
    </row>
    <row r="47" spans="1:7" x14ac:dyDescent="0.55000000000000004">
      <c r="A47" s="22" t="s">
        <v>80</v>
      </c>
      <c r="B47" s="29" t="s">
        <v>81</v>
      </c>
      <c r="C47" s="22" t="s">
        <v>21</v>
      </c>
      <c r="D47" s="73">
        <v>487</v>
      </c>
      <c r="E47" s="38"/>
      <c r="F47" s="4">
        <f>+$D47*E47</f>
        <v>0</v>
      </c>
      <c r="G47" s="4"/>
    </row>
    <row r="48" spans="1:7" x14ac:dyDescent="0.55000000000000004">
      <c r="A48" s="22" t="s">
        <v>82</v>
      </c>
      <c r="B48" s="29" t="s">
        <v>83</v>
      </c>
      <c r="C48" s="22" t="s">
        <v>84</v>
      </c>
      <c r="D48" s="73">
        <v>1168</v>
      </c>
      <c r="E48" s="38"/>
      <c r="F48" s="4">
        <f t="shared" ref="F48:F56" si="1">+$D48*E48</f>
        <v>0</v>
      </c>
      <c r="G48" s="4"/>
    </row>
    <row r="49" spans="1:7" x14ac:dyDescent="0.55000000000000004">
      <c r="A49" s="23" t="s">
        <v>85</v>
      </c>
      <c r="B49" s="29" t="s">
        <v>120</v>
      </c>
      <c r="C49" s="22" t="s">
        <v>86</v>
      </c>
      <c r="D49" s="73">
        <v>694</v>
      </c>
      <c r="E49" s="38"/>
      <c r="F49" s="4">
        <f t="shared" si="1"/>
        <v>0</v>
      </c>
      <c r="G49" s="4"/>
    </row>
    <row r="50" spans="1:7" x14ac:dyDescent="0.55000000000000004">
      <c r="A50" s="23" t="s">
        <v>87</v>
      </c>
      <c r="B50" s="29" t="s">
        <v>88</v>
      </c>
      <c r="C50" s="22" t="s">
        <v>10</v>
      </c>
      <c r="D50" s="73">
        <v>1</v>
      </c>
      <c r="E50" s="38"/>
      <c r="F50" s="4">
        <f>+$D50*E50</f>
        <v>0</v>
      </c>
      <c r="G50" s="4"/>
    </row>
    <row r="51" spans="1:7" x14ac:dyDescent="0.55000000000000004">
      <c r="A51" s="23" t="s">
        <v>89</v>
      </c>
      <c r="B51" s="29" t="s">
        <v>90</v>
      </c>
      <c r="C51" s="22" t="s">
        <v>75</v>
      </c>
      <c r="D51" s="73">
        <v>46</v>
      </c>
      <c r="E51" s="38"/>
      <c r="F51" s="4">
        <f t="shared" si="1"/>
        <v>0</v>
      </c>
      <c r="G51" s="4"/>
    </row>
    <row r="52" spans="1:7" x14ac:dyDescent="0.55000000000000004">
      <c r="A52" s="23" t="s">
        <v>91</v>
      </c>
      <c r="B52" s="29" t="s">
        <v>92</v>
      </c>
      <c r="C52" s="22" t="s">
        <v>70</v>
      </c>
      <c r="D52" s="73">
        <v>4</v>
      </c>
      <c r="E52" s="38"/>
      <c r="F52" s="4">
        <f t="shared" si="1"/>
        <v>0</v>
      </c>
      <c r="G52" s="4"/>
    </row>
    <row r="53" spans="1:7" x14ac:dyDescent="0.55000000000000004">
      <c r="A53" s="23" t="s">
        <v>93</v>
      </c>
      <c r="B53" s="29" t="s">
        <v>94</v>
      </c>
      <c r="C53" s="22" t="s">
        <v>70</v>
      </c>
      <c r="D53" s="73">
        <v>1</v>
      </c>
      <c r="E53" s="38"/>
      <c r="F53" s="4">
        <f t="shared" si="1"/>
        <v>0</v>
      </c>
      <c r="G53" s="4"/>
    </row>
    <row r="54" spans="1:7" x14ac:dyDescent="0.55000000000000004">
      <c r="A54" s="23" t="s">
        <v>95</v>
      </c>
      <c r="B54" s="31" t="s">
        <v>96</v>
      </c>
      <c r="C54" s="22" t="s">
        <v>10</v>
      </c>
      <c r="D54" s="73">
        <v>1</v>
      </c>
      <c r="E54" s="38"/>
      <c r="F54" s="4">
        <f>+$D54*E54</f>
        <v>0</v>
      </c>
      <c r="G54" s="4"/>
    </row>
    <row r="55" spans="1:7" x14ac:dyDescent="0.55000000000000004">
      <c r="A55" s="23" t="s">
        <v>97</v>
      </c>
      <c r="B55" s="29" t="s">
        <v>98</v>
      </c>
      <c r="C55" s="22" t="s">
        <v>70</v>
      </c>
      <c r="D55" s="73">
        <v>8</v>
      </c>
      <c r="E55" s="38"/>
      <c r="F55" s="4">
        <f t="shared" si="1"/>
        <v>0</v>
      </c>
      <c r="G55" s="4"/>
    </row>
    <row r="56" spans="1:7" x14ac:dyDescent="0.55000000000000004">
      <c r="A56" s="23" t="s">
        <v>99</v>
      </c>
      <c r="B56" s="29" t="s">
        <v>138</v>
      </c>
      <c r="C56" s="22" t="s">
        <v>86</v>
      </c>
      <c r="D56" s="73">
        <v>233</v>
      </c>
      <c r="E56" s="38"/>
      <c r="F56" s="4">
        <f t="shared" si="1"/>
        <v>0</v>
      </c>
      <c r="G56" s="4"/>
    </row>
    <row r="57" spans="1:7" x14ac:dyDescent="0.55000000000000004">
      <c r="A57" s="25"/>
      <c r="B57" s="26"/>
      <c r="C57" s="26"/>
      <c r="D57" s="49" t="s">
        <v>100</v>
      </c>
      <c r="E57" s="47"/>
      <c r="F57" s="7">
        <f>SUM(F46:F56)</f>
        <v>0</v>
      </c>
      <c r="G57" s="7"/>
    </row>
    <row r="58" spans="1:7" x14ac:dyDescent="0.55000000000000004">
      <c r="A58" s="20"/>
      <c r="B58" s="21" t="s">
        <v>101</v>
      </c>
      <c r="C58" s="22"/>
      <c r="D58" s="48"/>
      <c r="E58" s="4"/>
      <c r="F58" s="4"/>
      <c r="G58" s="4"/>
    </row>
    <row r="59" spans="1:7" x14ac:dyDescent="0.55000000000000004">
      <c r="A59" s="23" t="s">
        <v>102</v>
      </c>
      <c r="B59" s="24" t="s">
        <v>103</v>
      </c>
      <c r="C59" s="22" t="s">
        <v>104</v>
      </c>
      <c r="D59" s="48">
        <v>1</v>
      </c>
      <c r="E59" s="38"/>
      <c r="F59" s="4">
        <f>+$D59*E59</f>
        <v>0</v>
      </c>
      <c r="G59" s="4" t="s">
        <v>116</v>
      </c>
    </row>
    <row r="60" spans="1:7" x14ac:dyDescent="0.55000000000000004">
      <c r="A60" s="23" t="s">
        <v>11</v>
      </c>
      <c r="B60" s="29" t="s">
        <v>105</v>
      </c>
      <c r="C60" s="22" t="s">
        <v>104</v>
      </c>
      <c r="D60" s="48">
        <v>1</v>
      </c>
      <c r="E60" s="38"/>
      <c r="F60" s="4">
        <f>+$D60*E60</f>
        <v>0</v>
      </c>
      <c r="G60" s="4"/>
    </row>
    <row r="61" spans="1:7" x14ac:dyDescent="0.55000000000000004">
      <c r="A61" s="23" t="s">
        <v>106</v>
      </c>
      <c r="B61" s="29" t="s">
        <v>107</v>
      </c>
      <c r="C61" s="22" t="s">
        <v>104</v>
      </c>
      <c r="D61" s="48">
        <v>1</v>
      </c>
      <c r="E61" s="38"/>
      <c r="F61" s="4">
        <f t="shared" ref="F61" si="2">+$D61*E61</f>
        <v>0</v>
      </c>
      <c r="G61" s="4"/>
    </row>
    <row r="62" spans="1:7" x14ac:dyDescent="0.55000000000000004">
      <c r="A62" s="32"/>
      <c r="B62" s="25"/>
      <c r="C62" s="26"/>
      <c r="D62" s="49" t="s">
        <v>108</v>
      </c>
      <c r="E62" s="47"/>
      <c r="F62" s="7">
        <f>SUM(F59:F61)</f>
        <v>0</v>
      </c>
      <c r="G62" s="7"/>
    </row>
    <row r="63" spans="1:7" x14ac:dyDescent="0.55000000000000004">
      <c r="A63" s="20"/>
      <c r="B63" s="21" t="s">
        <v>140</v>
      </c>
      <c r="C63" s="22"/>
      <c r="D63" s="48"/>
      <c r="E63" s="4"/>
      <c r="F63" s="4"/>
      <c r="G63" s="4"/>
    </row>
    <row r="64" spans="1:7" x14ac:dyDescent="0.55000000000000004">
      <c r="A64" s="22" t="s">
        <v>109</v>
      </c>
      <c r="B64" s="29" t="s">
        <v>79</v>
      </c>
      <c r="C64" s="22" t="s">
        <v>110</v>
      </c>
      <c r="D64" s="73">
        <v>380</v>
      </c>
      <c r="E64" s="38"/>
      <c r="F64" s="4">
        <f t="shared" ref="F64:F66" si="3">+$D64*E64</f>
        <v>0</v>
      </c>
      <c r="G64" s="4"/>
    </row>
    <row r="65" spans="1:7" x14ac:dyDescent="0.55000000000000004">
      <c r="A65" s="22" t="s">
        <v>111</v>
      </c>
      <c r="B65" s="29" t="s">
        <v>81</v>
      </c>
      <c r="C65" s="22" t="s">
        <v>110</v>
      </c>
      <c r="D65" s="73">
        <v>68</v>
      </c>
      <c r="E65" s="38"/>
      <c r="F65" s="4">
        <f t="shared" si="3"/>
        <v>0</v>
      </c>
      <c r="G65" s="4"/>
    </row>
    <row r="66" spans="1:7" x14ac:dyDescent="0.55000000000000004">
      <c r="A66" s="22" t="s">
        <v>112</v>
      </c>
      <c r="B66" s="29" t="s">
        <v>83</v>
      </c>
      <c r="C66" s="22" t="s">
        <v>113</v>
      </c>
      <c r="D66" s="73">
        <v>163</v>
      </c>
      <c r="E66" s="38"/>
      <c r="F66" s="4">
        <f t="shared" si="3"/>
        <v>0</v>
      </c>
      <c r="G66" s="4"/>
    </row>
    <row r="67" spans="1:7" x14ac:dyDescent="0.55000000000000004">
      <c r="A67" s="25"/>
      <c r="B67" s="26"/>
      <c r="C67" s="26"/>
      <c r="D67" s="27" t="s">
        <v>139</v>
      </c>
      <c r="E67" s="47"/>
      <c r="F67" s="7">
        <f>SUM(F64:F66)</f>
        <v>0</v>
      </c>
      <c r="G67" s="7"/>
    </row>
    <row r="68" spans="1:7" x14ac:dyDescent="0.55000000000000004">
      <c r="A68" s="33" t="s">
        <v>114</v>
      </c>
      <c r="B68" s="34"/>
      <c r="C68" s="34"/>
      <c r="D68" s="34"/>
      <c r="E68" s="39"/>
      <c r="F68" s="8">
        <f>SUM(F12,F18,F21,F24,F36,F39,F44,F57,F62,F67)</f>
        <v>0</v>
      </c>
      <c r="G68" s="9"/>
    </row>
    <row r="69" spans="1:7" ht="91.5" customHeight="1" x14ac:dyDescent="0.55000000000000004">
      <c r="A69" s="76" t="s">
        <v>115</v>
      </c>
      <c r="B69" s="77"/>
      <c r="C69" s="77"/>
      <c r="D69" s="77"/>
      <c r="E69" s="40"/>
      <c r="F69" s="10"/>
      <c r="G69" s="11"/>
    </row>
  </sheetData>
  <sheetProtection algorithmName="SHA-512" hashValue="lGrUUutht2Q10bg9VGSHlhEgJGAqE+G5UqboNTPOulTI5K6UrfU7dbp0tgH893iz3fN7C0gfd5C//7u8jzDkeA==" saltValue="4RJs2gIocHz5r1vio+hXqg==" spinCount="100000" sheet="1" formatCells="0" formatColumns="0" formatRows="0" insertColumns="0" insertRows="0" insertHyperlinks="0" deleteColumns="0" deleteRows="0" autoFilter="0" pivotTables="0"/>
  <protectedRanges>
    <protectedRange algorithmName="SHA-512" hashValue="6Jduffnt+3cdQXTjC4EIRkOQsPMKjAUjyaeldPx02lSYXE9d2IZSL8SdCgF7M1iCrwqCKLWwwpCrDlwMeYsFww==" saltValue="6ufB1BlOrmUA+Um8HINSDg==" spinCount="100000" sqref="E10:E11 E14:E17 E20 E23 E26:E35 E38 E41:E43 E64:E66 E59:E61 E46:E56" name="Unit Cost Input"/>
  </protectedRanges>
  <mergeCells count="1">
    <mergeCell ref="A69:D6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SchedSummary</vt:lpstr>
      <vt:lpstr>Bid 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Yeung</dc:creator>
  <cp:lastModifiedBy>Janet Yeung</cp:lastModifiedBy>
  <dcterms:created xsi:type="dcterms:W3CDTF">2025-03-23T21:30:27Z</dcterms:created>
  <dcterms:modified xsi:type="dcterms:W3CDTF">2025-04-08T23:51:10Z</dcterms:modified>
</cp:coreProperties>
</file>